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E2D0F0B9-67D1-4F97-952B-57615F3A4577}" xr6:coauthVersionLast="36" xr6:coauthVersionMax="47" xr10:uidLastSave="{00000000-0000-0000-0000-000000000000}"/>
  <bookViews>
    <workbookView xWindow="0" yWindow="0" windowWidth="20490" windowHeight="7545" firstSheet="1" activeTab="2" xr2:uid="{00000000-000D-0000-FFFF-FFFF00000000}"/>
  </bookViews>
  <sheets>
    <sheet name="Hoja2" sheetId="10" state="hidden" r:id="rId1"/>
    <sheet name="17065 OCPPS" sheetId="16" r:id="rId2"/>
    <sheet name="Ejemplo de como llenar." sheetId="1" r:id="rId3"/>
    <sheet name="Resumen REV DOC" sheetId="4" state="hidden" r:id="rId4"/>
    <sheet name="Resumen EVA IN SITU" sheetId="11" state="hidden" r:id="rId5"/>
    <sheet name="Resumen NC" sheetId="9" state="hidden" r:id="rId6"/>
    <sheet name="Resumen AM" sheetId="7" state="hidden" r:id="rId7"/>
    <sheet name="Instrucciones" sheetId="8" state="hidden" r:id="rId8"/>
  </sheets>
  <definedNames>
    <definedName name="_xlnm._FilterDatabase" localSheetId="1" hidden="1">'17065 OCPPS'!#REF!</definedName>
    <definedName name="_xlnm._FilterDatabase" localSheetId="2" hidden="1">'Ejemplo de como llenar.'!#REF!</definedName>
  </definedNames>
  <calcPr calcId="191029"/>
  <pivotCaches>
    <pivotCache cacheId="0" r:id="rId9"/>
    <pivotCache cacheId="1" r:id="rId10"/>
  </pivotCaches>
</workbook>
</file>

<file path=xl/calcChain.xml><?xml version="1.0" encoding="utf-8"?>
<calcChain xmlns="http://schemas.openxmlformats.org/spreadsheetml/2006/main">
  <c r="E80" i="1" l="1"/>
  <c r="E79" i="1"/>
  <c r="E78" i="1"/>
  <c r="E65" i="1"/>
  <c r="E64" i="1"/>
  <c r="E63" i="1"/>
  <c r="F50" i="1"/>
  <c r="F49" i="1"/>
  <c r="F32" i="1"/>
  <c r="F31" i="1"/>
  <c r="F48" i="1"/>
  <c r="E74" i="16" l="1"/>
  <c r="E73" i="16"/>
  <c r="E72" i="16"/>
  <c r="E60" i="16"/>
  <c r="E59" i="16"/>
  <c r="E58" i="16"/>
  <c r="F46" i="16"/>
  <c r="F45" i="16"/>
  <c r="F44" i="16"/>
  <c r="F33" i="1"/>
  <c r="F32" i="16"/>
  <c r="F31" i="16"/>
  <c r="F30" i="16"/>
  <c r="H18" i="16"/>
  <c r="H17" i="16"/>
  <c r="H16" i="16"/>
  <c r="H14" i="1"/>
  <c r="H16" i="1"/>
  <c r="H15" i="1"/>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<sst xmlns="http://schemas.openxmlformats.org/spreadsheetml/2006/main" count="402" uniqueCount="178">
  <si>
    <t xml:space="preserve">DIRECCIÓN TÉCNICA DE ACREDITACIÓN </t>
  </si>
  <si>
    <t>Código</t>
  </si>
  <si>
    <t>Nombre</t>
  </si>
  <si>
    <t>Versión</t>
  </si>
  <si>
    <t>4.1.3</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</si>
  <si>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</si>
  <si>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</si>
  <si>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</si>
  <si>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</si>
  <si>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</si>
  <si>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</si>
  <si>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</si>
  <si>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</si>
  <si>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</si>
  <si>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</si>
  <si>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</si>
  <si>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</si>
  <si>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</si>
  <si>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</si>
  <si>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</si>
  <si>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</si>
  <si>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</si>
  <si>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</si>
  <si>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</si>
  <si>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</si>
  <si>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</si>
  <si>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</si>
  <si>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</si>
  <si>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</si>
  <si>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</si>
  <si>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</si>
  <si>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</si>
  <si>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</si>
  <si>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</si>
  <si>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</si>
  <si>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</si>
  <si>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</si>
  <si>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</si>
  <si>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</si>
  <si>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</si>
  <si>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</si>
  <si>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</si>
  <si>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</si>
  <si>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</si>
  <si>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</si>
  <si>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</si>
  <si>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</si>
  <si>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</si>
  <si>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</si>
  <si>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</si>
  <si>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</si>
  <si>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</si>
  <si>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</si>
  <si>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</si>
  <si>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</si>
  <si>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</si>
  <si>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</si>
  <si>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</si>
  <si>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</si>
  <si>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</si>
  <si>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</si>
  <si>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</si>
  <si>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</si>
  <si>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</si>
  <si>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</si>
  <si>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</si>
  <si>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</si>
  <si>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</si>
  <si>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</si>
  <si>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</si>
  <si>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</si>
  <si>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</si>
  <si>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</si>
  <si>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</si>
  <si>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</si>
  <si>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</si>
  <si>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</si>
  <si>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</si>
  <si>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</si>
  <si>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</si>
  <si>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</si>
  <si>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</si>
  <si>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</si>
  <si>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</si>
  <si>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</si>
  <si>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</si>
  <si>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</si>
  <si>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</si>
  <si>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</si>
  <si>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</si>
  <si>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</si>
  <si>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</si>
  <si>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</si>
  <si>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</si>
  <si>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</si>
  <si>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</si>
  <si>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</si>
  <si>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</si>
  <si>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</si>
  <si>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</si>
  <si>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</si>
  <si>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</si>
  <si>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</si>
  <si>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</si>
  <si>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</si>
  <si>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</si>
  <si>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</si>
  <si>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</si>
  <si>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</si>
  <si>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</si>
  <si>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</si>
  <si>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</si>
  <si>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</si>
  <si>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</si>
  <si>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G4.1.1.</t>
  </si>
  <si>
    <t>Tipo</t>
  </si>
  <si>
    <t>NORMA/
CRITERIO</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</si>
  <si>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</si>
  <si>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</si>
  <si>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</si>
  <si>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</si>
  <si>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</si>
  <si>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</si>
  <si>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</si>
  <si>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</si>
  <si>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</si>
  <si>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</si>
  <si>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</si>
  <si>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</si>
  <si>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</si>
  <si>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</si>
  <si>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</si>
  <si>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DTA-TRAM-</t>
  </si>
  <si>
    <t>Nombre OEC:</t>
  </si>
  <si>
    <t>Nombre (s) y apellidos</t>
  </si>
  <si>
    <t>Instrucciones:</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</si>
  <si>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</si>
  <si>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t xml:space="preserve">Fecha </t>
    </r>
    <r>
      <rPr>
        <sz val="8"/>
        <color theme="1"/>
        <rFont val="Arial"/>
        <family val="2"/>
      </rPr>
      <t>(registro o actualización):</t>
    </r>
  </si>
  <si>
    <t>a</t>
  </si>
  <si>
    <t>Periodo de la información:</t>
  </si>
  <si>
    <t xml:space="preserve">Certificados emitidos dentro del alcance de acreditación </t>
  </si>
  <si>
    <t>Nombre del cliente o empresa</t>
  </si>
  <si>
    <t>Código único de certificación</t>
  </si>
  <si>
    <t>AAA</t>
  </si>
  <si>
    <t>Columna1</t>
  </si>
  <si>
    <t xml:space="preserve">Expertos para el alcance de acreditación </t>
  </si>
  <si>
    <t>Añadir información actualizada acerca del alcance relacionado con la acreditación para tener el número de certificados emitidos en el último año. Según IAF MD 15.
El periodo de llenado para OEC acreditados, es desde su última evaluación realizada por la DTA hasta la fecha de llenado del presente registro. En caso de OEC nuevos, registrar los de la última gestión.</t>
  </si>
  <si>
    <t>Añadir información de las auditorías atrasadas, vencidas relacionado con el alcance solicitado o acreditado desde la última evaluación recibida por la DTA-IBMETRO.</t>
  </si>
  <si>
    <t>Auditorías atrasadas/vencidas</t>
  </si>
  <si>
    <t>Número de quejas recibidas</t>
  </si>
  <si>
    <t>Añadir información de las quejas recibidas acerca del alcance solicitado o acreditado desde la última evaluación recibida por la DTA-IBMETRO.</t>
  </si>
  <si>
    <t>←Fecha en que modifica el documento.</t>
  </si>
  <si>
    <t>↑
Fechas de memorandum</t>
  </si>
  <si>
    <t>Juan Pinto</t>
  </si>
  <si>
    <t>Carlos Sanchez</t>
  </si>
  <si>
    <r>
      <t xml:space="preserve">Tipo de certificación
</t>
    </r>
    <r>
      <rPr>
        <i/>
        <sz val="8"/>
        <color theme="1"/>
        <rFont val="Arial"/>
        <family val="2"/>
      </rPr>
      <t>(Seleccionar las opciones)</t>
    </r>
  </si>
  <si>
    <r>
      <t xml:space="preserve">Producto, proceso o servicio
</t>
    </r>
    <r>
      <rPr>
        <i/>
        <sz val="8"/>
        <color theme="1"/>
        <rFont val="Arial"/>
        <family val="2"/>
      </rPr>
      <t>(Describir de acuerdo al alcance solicitado o acreditado)</t>
    </r>
  </si>
  <si>
    <r>
      <t xml:space="preserve">Esquema de certificación
</t>
    </r>
    <r>
      <rPr>
        <i/>
        <sz val="8"/>
        <color theme="1"/>
        <rFont val="Arial"/>
        <family val="2"/>
      </rPr>
      <t>(Describir de acuerdo al alcance solicitado o acreditado)</t>
    </r>
  </si>
  <si>
    <t>Producto</t>
  </si>
  <si>
    <t>Proceso</t>
  </si>
  <si>
    <t>Cemento portland y cemento puzolánico</t>
  </si>
  <si>
    <t>CCC</t>
  </si>
  <si>
    <t>Total</t>
  </si>
  <si>
    <t>NB/ISO/IEC 17067:2014, Esquema 5</t>
  </si>
  <si>
    <t>NB/ISO/IEC 17067:2014, Esquema 1b</t>
  </si>
  <si>
    <r>
      <t xml:space="preserve">Fecha de otorgación de </t>
    </r>
    <r>
      <rPr>
        <b/>
        <sz val="8"/>
        <color theme="1"/>
        <rFont val="Arial"/>
        <family val="2"/>
      </rPr>
      <t>certificación</t>
    </r>
  </si>
  <si>
    <t>Fecha de expiración de certificación</t>
  </si>
  <si>
    <t xml:space="preserve">Evaluadores para el alcance de acreditación </t>
  </si>
  <si>
    <t>Añadir información actualizada acerca del número total de evaluadores relacionado con el alcance solicitado o acreditado.</t>
  </si>
  <si>
    <t xml:space="preserve">Fecha de autorización </t>
  </si>
  <si>
    <t>Sevicio</t>
  </si>
  <si>
    <t>Añadir información actualizada acerca del número total de expertos relacionado con el alcance solicitado o acreditado.</t>
  </si>
  <si>
    <t>AAAAA</t>
  </si>
  <si>
    <t>Viacha</t>
  </si>
  <si>
    <t>El Puente</t>
  </si>
  <si>
    <t>xxx</t>
  </si>
  <si>
    <t>↑
Este nombre debe coincidir con el conteo</t>
  </si>
  <si>
    <t>↑
En caso de añadir un nuevo producto, anotarlo al final de esta lista, el nombre debe coincidir con  la columna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</si>
</sst>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00"/>
    <numFmt numFmtId="166" formatCode="[$-400A]d&quot; de &quot;mmmm&quot; de &quot;yyyy;@"/>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i/>
      <sz val="8"/>
      <color theme="1"/>
      <name val="Arial"/>
      <family val="2"/>
    </font>
    <font>
      <b/>
      <i/>
      <sz val="8"/>
      <color theme="1"/>
      <name val="Arial"/>
      <family val="2"/>
    </font>
    <font>
      <i/>
      <sz val="8"/>
      <color theme="9" tint="-0.249977111117893"/>
      <name val="Arial"/>
      <family val="2"/>
    </font>
    <font>
      <sz val="11"/>
      <color theme="1"/>
      <name val="Arial"/>
      <family val="2"/>
    </font>
    <font>
      <sz val="8"/>
      <color rgb="FFFF0000"/>
      <name val="Arial"/>
      <family val="2"/>
    </font>
    <font>
      <sz val="11"/>
      <color theme="0"/>
      <name val="Calibri"/>
      <family val="2"/>
      <scheme val="minor"/>
    </font>
    <font>
      <b/>
      <sz val="11"/>
      <color theme="0"/>
      <name val="Arial"/>
      <family val="2"/>
    </font>
    <font>
      <b/>
      <u/>
      <sz val="8"/>
      <color rgb="FFFF0000"/>
      <name val="Arial"/>
      <family val="2"/>
    </font>
    <font>
      <b/>
      <sz val="8"/>
      <color theme="9" tint="-0.249977111117893"/>
      <name val="Arial"/>
      <family val="2"/>
    </font>
    <font>
      <sz val="11"/>
      <color rgb="FFFF0000"/>
      <name val="Calibri"/>
      <family val="2"/>
      <scheme val="minor"/>
    </font>
    <font>
      <b/>
      <sz val="9"/>
      <color theme="9" tint="-0.249977111117893"/>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rgb="FFE0E0E0"/>
        <bgColor indexed="64"/>
      </patternFill>
    </fill>
    <fill>
      <patternFill patternType="solid">
        <fgColor theme="0" tint="-0.14999847407452621"/>
        <bgColor theme="0" tint="-0.14999847407452621"/>
      </patternFill>
    </fill>
    <fill>
      <patternFill patternType="solid">
        <fgColor theme="5" tint="0.59999389629810485"/>
        <bgColor indexed="64"/>
      </patternFill>
    </fill>
    <fill>
      <patternFill patternType="solid">
        <fgColor theme="5" tint="0.59999389629810485"/>
        <bgColor theme="0" tint="-0.14999847407452621"/>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192">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4" xfId="0" applyFont="1" applyFill="1" applyBorder="1" applyAlignment="1">
      <alignment horizontal="center" vertical="center" wrapText="1"/>
    </xf>
    <xf numFmtId="0" fontId="0" fillId="10" borderId="8" xfId="0" applyFill="1" applyBorder="1" applyAlignment="1">
      <alignment horizontal="center" vertical="center" wrapText="1"/>
    </xf>
    <xf numFmtId="0" fontId="14" fillId="0" borderId="0" xfId="0" applyFont="1" applyAlignment="1">
      <alignment horizontal="center" vertical="center"/>
    </xf>
    <xf numFmtId="0" fontId="14" fillId="2" borderId="10"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5" fillId="0" borderId="0" xfId="0" applyFont="1"/>
    <xf numFmtId="0" fontId="26" fillId="0" borderId="0" xfId="0" applyFont="1" applyAlignment="1">
      <alignment horizontal="right"/>
    </xf>
    <xf numFmtId="0" fontId="26" fillId="0" borderId="0" xfId="0" applyFont="1"/>
    <xf numFmtId="0" fontId="30" fillId="0" borderId="0" xfId="0" applyFont="1"/>
    <xf numFmtId="0" fontId="29" fillId="0" borderId="0" xfId="0" applyFont="1" applyAlignment="1">
      <alignment horizontal="right"/>
    </xf>
    <xf numFmtId="0" fontId="29" fillId="0" borderId="0" xfId="0" applyFont="1"/>
    <xf numFmtId="0" fontId="30" fillId="0" borderId="0" xfId="0" applyFont="1" applyAlignment="1">
      <alignment vertical="center"/>
    </xf>
    <xf numFmtId="0" fontId="32" fillId="2" borderId="1"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protection hidden="1"/>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0" fillId="0" borderId="18" xfId="0" applyFont="1" applyBorder="1"/>
    <xf numFmtId="0" fontId="30" fillId="0" borderId="14"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3"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5" fillId="0" borderId="0" xfId="0" applyFont="1" applyAlignment="1">
      <alignment horizontal="left" vertical="center" wrapText="1"/>
    </xf>
    <xf numFmtId="0" fontId="35" fillId="0" borderId="21" xfId="0" applyFont="1" applyBorder="1" applyAlignment="1">
      <alignment vertical="center" wrapText="1"/>
    </xf>
    <xf numFmtId="0" fontId="30" fillId="0" borderId="18" xfId="0" applyFont="1" applyBorder="1" applyAlignment="1">
      <alignment horizontal="left" vertical="center" wrapText="1"/>
    </xf>
    <xf numFmtId="0" fontId="30" fillId="0" borderId="15" xfId="0" applyFont="1" applyBorder="1"/>
    <xf numFmtId="0" fontId="35" fillId="0" borderId="22"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locked="0"/>
    </xf>
    <xf numFmtId="0" fontId="23" fillId="0" borderId="25" xfId="0" applyFont="1" applyBorder="1" applyAlignment="1" applyProtection="1">
      <alignment vertical="center" wrapText="1"/>
      <protection locked="0"/>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vertical="center" wrapText="1"/>
      <protection locked="0"/>
    </xf>
    <xf numFmtId="0" fontId="29" fillId="0" borderId="0" xfId="0" applyFont="1" applyAlignment="1">
      <alignment horizontal="left"/>
    </xf>
    <xf numFmtId="0" fontId="13" fillId="0" borderId="1" xfId="0" applyFont="1" applyBorder="1" applyAlignment="1">
      <alignment horizontal="right" vertical="center"/>
    </xf>
    <xf numFmtId="0" fontId="0" fillId="0" borderId="0" xfId="0" pivotButton="1"/>
    <xf numFmtId="0" fontId="0" fillId="0" borderId="0" xfId="0" pivotButton="1" applyAlignment="1">
      <alignment vertical="center"/>
    </xf>
    <xf numFmtId="0" fontId="15" fillId="0" borderId="14" xfId="0" pivotButton="1"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xf>
    <xf numFmtId="0" fontId="3" fillId="11" borderId="26"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5" xfId="0" applyFont="1" applyBorder="1" applyAlignment="1">
      <alignment horizontal="center" vertical="center"/>
    </xf>
    <xf numFmtId="0" fontId="0" fillId="0" borderId="0" xfId="0" applyAlignment="1" applyProtection="1">
      <alignment horizontal="center"/>
      <protection hidden="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7"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2" fillId="10" borderId="7" xfId="0" applyFont="1" applyFill="1" applyBorder="1" applyAlignment="1">
      <alignment horizontal="center" vertical="center"/>
    </xf>
    <xf numFmtId="0" fontId="0" fillId="0" borderId="7" xfId="0" applyBorder="1" applyAlignment="1">
      <alignment horizontal="center" vertical="center" wrapText="1"/>
    </xf>
    <xf numFmtId="0" fontId="22" fillId="10" borderId="7" xfId="0" applyFont="1" applyFill="1" applyBorder="1" applyAlignment="1">
      <alignment horizontal="center" vertical="center" wrapText="1"/>
    </xf>
    <xf numFmtId="0" fontId="39" fillId="0" borderId="0" xfId="0" applyFont="1" applyFill="1" applyAlignment="1">
      <alignment vertical="center"/>
    </xf>
    <xf numFmtId="0" fontId="40" fillId="0" borderId="0" xfId="0" applyFont="1" applyFill="1" applyAlignment="1">
      <alignment vertical="center"/>
    </xf>
    <xf numFmtId="0" fontId="42" fillId="0" borderId="0" xfId="0" applyFont="1" applyAlignment="1" applyProtection="1">
      <alignment horizontal="center"/>
      <protection hidden="1"/>
    </xf>
    <xf numFmtId="0" fontId="42" fillId="0" borderId="0" xfId="0" applyFont="1" applyProtection="1">
      <protection hidden="1"/>
    </xf>
    <xf numFmtId="0" fontId="12" fillId="0" borderId="0" xfId="0" applyFont="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protection hidden="1"/>
    </xf>
    <xf numFmtId="0" fontId="9" fillId="14" borderId="0" xfId="0" applyFont="1" applyFill="1" applyBorder="1" applyAlignment="1">
      <alignment horizontal="center" vertical="center" wrapText="1"/>
    </xf>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0" fontId="42" fillId="2" borderId="0" xfId="0" applyFont="1" applyFill="1" applyAlignment="1" applyProtection="1">
      <alignment horizontal="center"/>
      <protection hidden="1"/>
    </xf>
    <xf numFmtId="0" fontId="42" fillId="2" borderId="0" xfId="0" applyFont="1" applyFill="1" applyProtection="1">
      <protection hidden="1"/>
    </xf>
    <xf numFmtId="0" fontId="5" fillId="14" borderId="0" xfId="0" applyFont="1" applyFill="1" applyBorder="1" applyAlignment="1">
      <alignment horizontal="center" vertical="center" wrapText="1"/>
    </xf>
    <xf numFmtId="166" fontId="43" fillId="0" borderId="0" xfId="0" applyNumberFormat="1" applyFont="1" applyAlignment="1" applyProtection="1">
      <alignment horizontal="center" vertical="center"/>
      <protection hidden="1"/>
    </xf>
    <xf numFmtId="0" fontId="5" fillId="15" borderId="0" xfId="0" applyFont="1" applyFill="1" applyBorder="1" applyAlignment="1">
      <alignment horizontal="center" vertical="center" wrapText="1"/>
    </xf>
    <xf numFmtId="164" fontId="42" fillId="0" borderId="0" xfId="0" applyNumberFormat="1" applyFont="1" applyBorder="1" applyAlignment="1" applyProtection="1">
      <alignment horizontal="center" vertical="center"/>
      <protection hidden="1"/>
    </xf>
    <xf numFmtId="0" fontId="11" fillId="0" borderId="0" xfId="0" applyFont="1" applyFill="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44" fillId="0" borderId="0" xfId="0" applyFont="1" applyProtection="1">
      <protection hidden="1"/>
    </xf>
    <xf numFmtId="0" fontId="9" fillId="14"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Border="1" applyProtection="1">
      <protection hidden="1"/>
    </xf>
    <xf numFmtId="0" fontId="47" fillId="0" borderId="0" xfId="0" applyFont="1" applyProtection="1">
      <protection hidden="1"/>
    </xf>
    <xf numFmtId="164" fontId="47" fillId="0" borderId="0" xfId="0" applyNumberFormat="1" applyFont="1" applyBorder="1" applyAlignment="1">
      <alignment horizontal="center" vertical="center" wrapText="1"/>
    </xf>
    <xf numFmtId="0" fontId="5" fillId="0" borderId="29" xfId="0" applyFont="1" applyBorder="1" applyAlignment="1" applyProtection="1">
      <alignment horizontal="center"/>
      <protection hidden="1"/>
    </xf>
    <xf numFmtId="0" fontId="5" fillId="0" borderId="30" xfId="0" applyFont="1" applyBorder="1" applyAlignment="1" applyProtection="1">
      <alignment horizontal="center"/>
      <protection hidden="1"/>
    </xf>
    <xf numFmtId="164" fontId="5" fillId="0" borderId="29" xfId="0" applyNumberFormat="1" applyFont="1" applyBorder="1" applyAlignment="1" applyProtection="1">
      <alignment horizontal="center" vertical="center"/>
      <protection hidden="1"/>
    </xf>
    <xf numFmtId="0" fontId="39" fillId="0" borderId="0" xfId="0" applyFont="1" applyFill="1" applyBorder="1" applyAlignment="1">
      <alignment horizontal="left" vertical="center" wrapText="1"/>
    </xf>
    <xf numFmtId="0" fontId="46" fillId="0" borderId="0" xfId="0" applyFont="1" applyBorder="1" applyAlignment="1" applyProtection="1">
      <alignment horizontal="right" vertical="center"/>
      <protection hidden="1"/>
    </xf>
    <xf numFmtId="0" fontId="39" fillId="0" borderId="0" xfId="0" applyFont="1" applyFill="1" applyBorder="1" applyAlignment="1">
      <alignment horizontal="left" vertical="center"/>
    </xf>
    <xf numFmtId="0" fontId="11"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protection hidden="1"/>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3" xfId="0" applyFont="1" applyBorder="1" applyAlignment="1">
      <alignment horizontal="left" vertical="top"/>
    </xf>
    <xf numFmtId="0" fontId="4"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14" fillId="2" borderId="11" xfId="0" applyFont="1" applyFill="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0" fontId="29" fillId="12" borderId="0" xfId="0" applyFont="1" applyFill="1" applyAlignment="1">
      <alignment horizontal="center"/>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33" fillId="7" borderId="23" xfId="0" applyFont="1" applyFill="1" applyBorder="1" applyAlignment="1" applyProtection="1">
      <alignment horizontal="center" wrapText="1"/>
      <protection hidden="1"/>
    </xf>
    <xf numFmtId="0" fontId="33" fillId="7" borderId="0" xfId="0" applyFont="1" applyFill="1" applyAlignment="1" applyProtection="1">
      <alignment horizontal="center" wrapText="1"/>
      <protection hidden="1"/>
    </xf>
    <xf numFmtId="0" fontId="30" fillId="0" borderId="0" xfId="0" applyFont="1" applyAlignment="1">
      <alignment horizontal="justify" vertical="center" wrapText="1"/>
    </xf>
    <xf numFmtId="0" fontId="21" fillId="3" borderId="23"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3"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3"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7" xfId="0" applyFont="1" applyBorder="1" applyAlignment="1">
      <alignment horizontal="center"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30" fillId="0" borderId="9" xfId="0" applyFont="1" applyBorder="1" applyAlignment="1">
      <alignment horizontal="left"/>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2" fillId="6" borderId="10"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4" xfId="4" applyFont="1" applyFill="1" applyBorder="1" applyAlignment="1" applyProtection="1">
      <alignment horizontal="center" vertical="center" wrapText="1"/>
      <protection hidden="1"/>
    </xf>
    <xf numFmtId="0" fontId="10" fillId="0" borderId="3" xfId="0" applyFont="1" applyBorder="1" applyAlignment="1">
      <alignment horizontal="right" vertical="top"/>
    </xf>
    <xf numFmtId="164" fontId="5" fillId="15" borderId="0" xfId="0" applyNumberFormat="1" applyFont="1" applyFill="1" applyBorder="1" applyAlignment="1">
      <alignment horizontal="center" vertical="center" wrapText="1"/>
    </xf>
    <xf numFmtId="0" fontId="48" fillId="0" borderId="0" xfId="0" applyFont="1" applyProtection="1">
      <protection hidden="1"/>
    </xf>
    <xf numFmtId="0" fontId="11" fillId="16" borderId="0" xfId="0" applyFont="1" applyFill="1" applyAlignment="1">
      <alignment horizontal="right" vertical="center" wrapText="1"/>
    </xf>
    <xf numFmtId="0" fontId="11" fillId="16" borderId="0" xfId="0" applyFont="1" applyFill="1" applyBorder="1" applyAlignment="1">
      <alignment horizontal="right" vertical="center" wrapText="1"/>
    </xf>
    <xf numFmtId="1" fontId="11" fillId="16" borderId="0" xfId="0" applyNumberFormat="1" applyFont="1" applyFill="1" applyBorder="1" applyAlignment="1">
      <alignment horizontal="center" vertical="center" wrapText="1"/>
    </xf>
    <xf numFmtId="0" fontId="11" fillId="16" borderId="0" xfId="0" applyFont="1" applyFill="1" applyBorder="1" applyAlignment="1">
      <alignment horizontal="center" vertical="center" wrapText="1"/>
    </xf>
    <xf numFmtId="0" fontId="11" fillId="17" borderId="0" xfId="0" applyFont="1" applyFill="1" applyBorder="1" applyAlignment="1">
      <alignment horizontal="center" vertical="center" wrapText="1"/>
    </xf>
    <xf numFmtId="0" fontId="11" fillId="16" borderId="0" xfId="0" applyFont="1" applyFill="1" applyBorder="1" applyAlignment="1">
      <alignment horizontal="center" vertical="center" wrapText="1"/>
    </xf>
    <xf numFmtId="14" fontId="5" fillId="0" borderId="0" xfId="0" applyNumberFormat="1" applyFont="1" applyAlignment="1" applyProtection="1">
      <alignment horizontal="center" vertical="center" wrapText="1"/>
      <protection hidden="1"/>
    </xf>
    <xf numFmtId="0" fontId="9" fillId="14" borderId="29" xfId="0"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165" fontId="49" fillId="0" borderId="0" xfId="0" applyNumberFormat="1" applyFont="1" applyBorder="1" applyAlignment="1">
      <alignment horizontal="center" vertical="center" wrapText="1"/>
    </xf>
    <xf numFmtId="165" fontId="49" fillId="0" borderId="0" xfId="0" applyNumberFormat="1" applyFont="1" applyBorder="1" applyAlignment="1">
      <alignment horizontal="center" vertical="center" wrapText="1"/>
    </xf>
    <xf numFmtId="165" fontId="49" fillId="0" borderId="0" xfId="0" applyNumberFormat="1" applyFont="1" applyBorder="1" applyAlignment="1">
      <alignment vertical="center" wrapText="1"/>
    </xf>
    <xf numFmtId="1" fontId="0" fillId="16" borderId="0" xfId="0" applyNumberFormat="1" applyFont="1" applyFill="1" applyBorder="1" applyAlignment="1">
      <alignment horizontal="center" vertical="center" wrapText="1"/>
    </xf>
    <xf numFmtId="0" fontId="49"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protection hidden="1"/>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230">
    <dxf>
      <fill>
        <patternFill patternType="gray0625"/>
      </fill>
    </dxf>
    <dxf>
      <font>
        <color rgb="FFFF0000"/>
      </font>
    </dxf>
    <dxf>
      <font>
        <color rgb="FF002060"/>
      </font>
    </dxf>
    <dxf>
      <fill>
        <patternFill patternType="gray0625"/>
      </fill>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rgb="FF000000"/>
        </bottom>
      </border>
    </dxf>
    <dxf>
      <border outline="0">
        <top style="thin">
          <color rgb="FF000000"/>
        </top>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rgb="FF000000"/>
        </bottom>
      </border>
    </dxf>
    <dxf>
      <border outline="0">
        <top style="thin">
          <color rgb="FF000000"/>
        </top>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border outline="0">
        <bottom style="thin">
          <color rgb="FF000000"/>
        </bottom>
      </border>
    </dxf>
    <dxf>
      <font>
        <strike val="0"/>
        <outline val="0"/>
        <shadow val="0"/>
        <u val="none"/>
        <vertAlign val="baseline"/>
        <sz val="9"/>
        <color rgb="FF000000"/>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border outline="0">
        <top style="thin">
          <color indexed="64"/>
        </top>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border outline="0">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border outline="0">
        <bottom style="thin">
          <color indexed="64"/>
        </bottom>
      </border>
    </dxf>
    <dxf>
      <alignment vertical="center" readingOrder="0"/>
    </dxf>
    <dxf>
      <alignment vertical="center" readingOrder="0"/>
    </dxf>
    <dxf>
      <alignment vertical="center" readingOrder="0"/>
    </dxf>
    <dxf>
      <font>
        <sz val="8"/>
      </font>
    </dxf>
    <dxf>
      <alignment wrapText="1"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229"/>
      <tableStyleElement type="headerRow" dxfId="228"/>
      <tableStyleElement type="totalRow" dxfId="227"/>
      <tableStyleElement type="firstColumn" dxfId="226"/>
      <tableStyleElement type="lastColumn" dxfId="225"/>
      <tableStyleElement type="firstRowStripe" dxfId="224"/>
      <tableStyleElement type="firstColumnStripe" dxfId="2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23:F474" sheet="Ejemplo de como llenar."/>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222">
      <pivotArea dataOnly="0" labelOnly="1" outline="0" fieldPosition="0">
        <references count="1">
          <reference field="8" count="0"/>
        </references>
      </pivotArea>
    </format>
    <format dxfId="221">
      <pivotArea field="8" type="button" dataOnly="0" labelOnly="1" outline="0" axis="axisRow" fieldPosition="2"/>
    </format>
    <format dxfId="220">
      <pivotArea field="9" type="button" dataOnly="0" labelOnly="1" outline="0" axis="axisPage" fieldPosition="0"/>
    </format>
    <format dxfId="219">
      <pivotArea dataOnly="0" labelOnly="1" outline="0" fieldPosition="0">
        <references count="1">
          <reference field="9" count="0"/>
        </references>
      </pivotArea>
    </format>
    <format dxfId="218">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201">
      <pivotArea dataOnly="0" labelOnly="1" outline="0" fieldPosition="0">
        <references count="1">
          <reference field="7" count="0"/>
        </references>
      </pivotArea>
    </format>
    <format dxfId="200">
      <pivotArea dataOnly="0" labelOnly="1" outline="0" fieldPosition="0">
        <references count="1">
          <reference field="7" count="0"/>
        </references>
      </pivotArea>
    </format>
    <format dxfId="199">
      <pivotArea dataOnly="0" labelOnly="1" outline="0" fieldPosition="0">
        <references count="1">
          <reference field="7" count="0"/>
        </references>
      </pivotArea>
    </format>
    <format dxfId="198">
      <pivotArea dataOnly="0" labelOnly="1" outline="0" axis="axisValues" fieldPosition="0"/>
    </format>
    <format dxfId="197">
      <pivotArea field="7" type="button" dataOnly="0" labelOnly="1" outline="0" axis="axisRow" fieldPosition="0"/>
    </format>
    <format dxfId="196">
      <pivotArea dataOnly="0" labelOnly="1" outline="0" axis="axisValues" fieldPosition="0"/>
    </format>
    <format dxfId="195">
      <pivotArea field="7" type="button" dataOnly="0" labelOnly="1" outline="0" axis="axisRow" fieldPosition="0"/>
    </format>
    <format dxfId="194">
      <pivotArea dataOnly="0" labelOnly="1" outline="0" axis="axisValues" fieldPosition="0"/>
    </format>
    <format dxfId="193">
      <pivotArea grandRow="1" outline="0" collapsedLevelsAreSubtotals="1" fieldPosition="0"/>
    </format>
    <format dxfId="192">
      <pivotArea dataOnly="0" labelOnly="1" grandRow="1" outline="0" fieldPosition="0"/>
    </format>
    <format dxfId="191">
      <pivotArea field="7" type="button" dataOnly="0" labelOnly="1" outline="0" axis="axisRow" fieldPosition="0"/>
    </format>
    <format dxfId="190">
      <pivotArea dataOnly="0" labelOnly="1" outline="0" axis="axisValues" fieldPosition="0"/>
    </format>
    <format dxfId="189">
      <pivotArea outline="0" collapsedLevelsAreSubtotals="1" fieldPosition="0">
        <references count="1">
          <reference field="7" count="0" selected="0"/>
        </references>
      </pivotArea>
    </format>
    <format dxfId="188">
      <pivotArea field="7" type="button" dataOnly="0" labelOnly="1" outline="0" axis="axisRow" fieldPosition="0"/>
    </format>
    <format dxfId="187">
      <pivotArea type="all" dataOnly="0" outline="0" fieldPosition="0"/>
    </format>
    <format dxfId="186">
      <pivotArea outline="0" collapsedLevelsAreSubtotals="1" fieldPosition="0">
        <references count="1">
          <reference field="7" count="0" selected="0"/>
        </references>
      </pivotArea>
    </format>
    <format dxfId="185">
      <pivotArea dataOnly="0" labelOnly="1" outline="0" fieldPosition="0">
        <references count="1">
          <reference field="7" count="0"/>
        </references>
      </pivotArea>
    </format>
    <format dxfId="184">
      <pivotArea dataOnly="0" labelOnly="1" grandRow="1" outline="0" fieldPosition="0"/>
    </format>
    <format dxfId="183">
      <pivotArea grandRow="1" outline="0" collapsedLevelsAreSubtotals="1" fieldPosition="0"/>
    </format>
    <format dxfId="182">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81">
      <pivotArea dataOnly="0" labelOnly="1" outline="0" axis="axisValues" fieldPosition="0"/>
    </format>
    <format dxfId="180">
      <pivotArea field="7" type="button" dataOnly="0" labelOnly="1" outline="0"/>
    </format>
    <format dxfId="179">
      <pivotArea dataOnly="0" labelOnly="1" outline="0" axis="axisValues" fieldPosition="0"/>
    </format>
    <format dxfId="178">
      <pivotArea field="7" type="button" dataOnly="0" labelOnly="1" outline="0"/>
    </format>
    <format dxfId="177">
      <pivotArea dataOnly="0" labelOnly="1" outline="0" axis="axisValues" fieldPosition="0"/>
    </format>
    <format dxfId="176">
      <pivotArea grandRow="1" outline="0" collapsedLevelsAreSubtotals="1" fieldPosition="0"/>
    </format>
    <format dxfId="175">
      <pivotArea dataOnly="0" labelOnly="1" grandRow="1" outline="0" fieldPosition="0"/>
    </format>
    <format dxfId="174">
      <pivotArea field="7" type="button" dataOnly="0" labelOnly="1" outline="0"/>
    </format>
    <format dxfId="173">
      <pivotArea field="7" type="button" dataOnly="0" labelOnly="1" outline="0"/>
    </format>
    <format dxfId="172">
      <pivotArea field="9" type="button" dataOnly="0" labelOnly="1" outline="0" axis="axisRow" fieldPosition="0"/>
    </format>
    <format dxfId="171">
      <pivotArea type="all" dataOnly="0" outline="0" fieldPosition="0"/>
    </format>
    <format dxfId="170">
      <pivotArea dataOnly="0" labelOnly="1" outline="0" axis="axisValues" fieldPosition="0"/>
    </format>
    <format dxfId="169">
      <pivotArea dataOnly="0" labelOnly="1" outline="0" fieldPosition="0">
        <references count="1">
          <reference field="9" count="0"/>
        </references>
      </pivotArea>
    </format>
    <format dxfId="168">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167">
      <pivotArea dataOnly="0" labelOnly="1" outline="0" axis="axisValues" fieldPosition="0"/>
    </format>
    <format dxfId="166">
      <pivotArea field="7" type="button" dataOnly="0" labelOnly="1" outline="0"/>
    </format>
    <format dxfId="165">
      <pivotArea dataOnly="0" labelOnly="1" outline="0" axis="axisValues" fieldPosition="0"/>
    </format>
    <format dxfId="164">
      <pivotArea field="7" type="button" dataOnly="0" labelOnly="1" outline="0"/>
    </format>
    <format dxfId="163">
      <pivotArea dataOnly="0" labelOnly="1" outline="0" axis="axisValues" fieldPosition="0"/>
    </format>
    <format dxfId="162">
      <pivotArea grandRow="1" outline="0" collapsedLevelsAreSubtotals="1" fieldPosition="0"/>
    </format>
    <format dxfId="161">
      <pivotArea dataOnly="0" labelOnly="1" grandRow="1" outline="0" fieldPosition="0"/>
    </format>
    <format dxfId="160">
      <pivotArea field="7" type="button" dataOnly="0" labelOnly="1" outline="0"/>
    </format>
    <format dxfId="159">
      <pivotArea dataOnly="0" labelOnly="1" outline="0" axis="axisValues" fieldPosition="0"/>
    </format>
    <format dxfId="158">
      <pivotArea field="7" type="button" dataOnly="0" labelOnly="1" outline="0"/>
    </format>
    <format dxfId="157">
      <pivotArea field="9" type="button" dataOnly="0" labelOnly="1" outline="0" axis="axisPage" fieldPosition="0"/>
    </format>
    <format dxfId="156">
      <pivotArea field="0" type="button" dataOnly="0" labelOnly="1" outline="0" axis="axisRow" fieldPosition="1"/>
    </format>
    <format dxfId="155">
      <pivotArea field="8" type="button" dataOnly="0" labelOnly="1" outline="0" axis="axisRow" fieldPosition="2"/>
    </format>
    <format dxfId="154">
      <pivotArea field="9" type="button" dataOnly="0" labelOnly="1" outline="0" axis="axisPage" fieldPosition="0"/>
    </format>
    <format dxfId="153">
      <pivotArea dataOnly="0" labelOnly="1" outline="0" fieldPosition="0">
        <references count="1">
          <reference field="9" count="0"/>
        </references>
      </pivotArea>
    </format>
    <format dxfId="152">
      <pivotArea field="9" type="button" dataOnly="0" labelOnly="1" outline="0" axis="axisPage" fieldPosition="0"/>
    </format>
    <format dxfId="151">
      <pivotArea field="9" type="button" dataOnly="0" labelOnly="1" outline="0" axis="axisPage" fieldPosition="0"/>
    </format>
    <format dxfId="150">
      <pivotArea field="9" type="button" dataOnly="0" labelOnly="1" outline="0" axis="axisPage" fieldPosition="0"/>
    </format>
    <format dxfId="149">
      <pivotArea field="9" type="button" dataOnly="0" labelOnly="1" outline="0" axis="axisPage" fieldPosition="0"/>
    </format>
    <format dxfId="148">
      <pivotArea field="9" type="button" dataOnly="0" labelOnly="1" outline="0" axis="axisPage" fieldPosition="0"/>
    </format>
    <format dxfId="147">
      <pivotArea field="9" type="button" dataOnly="0" labelOnly="1" outline="0" axis="axisPage" fieldPosition="0"/>
    </format>
    <format dxfId="146">
      <pivotArea field="0" type="button" dataOnly="0" labelOnly="1" outline="0" axis="axisRow" fieldPosition="1"/>
    </format>
    <format dxfId="145">
      <pivotArea field="8" type="button" dataOnly="0" labelOnly="1" outline="0" axis="axisRow" fieldPosition="2"/>
    </format>
    <format dxfId="144">
      <pivotArea field="9" type="button" dataOnly="0" labelOnly="1" outline="0" axis="axisPage" fieldPosition="0"/>
    </format>
    <format dxfId="143">
      <pivotArea dataOnly="0" labelOnly="1" outline="0" fieldPosition="0">
        <references count="1">
          <reference field="9" count="0"/>
        </references>
      </pivotArea>
    </format>
    <format dxfId="142">
      <pivotArea dataOnly="0" labelOnly="1" outline="0" fieldPosition="0">
        <references count="2">
          <reference field="0" count="1" selected="0">
            <x v="34"/>
          </reference>
          <reference field="8" count="1">
            <x v="0"/>
          </reference>
        </references>
      </pivotArea>
    </format>
    <format dxfId="141">
      <pivotArea dataOnly="0" labelOnly="1" outline="0" fieldPosition="0">
        <references count="2">
          <reference field="0" count="1" selected="0">
            <x v="38"/>
          </reference>
          <reference field="8" count="1">
            <x v="0"/>
          </reference>
        </references>
      </pivotArea>
    </format>
    <format dxfId="140">
      <pivotArea dataOnly="0" labelOnly="1" outline="0" fieldPosition="0">
        <references count="2">
          <reference field="0" count="1" selected="0">
            <x v="179"/>
          </reference>
          <reference field="8" count="1">
            <x v="0"/>
          </reference>
        </references>
      </pivotArea>
    </format>
    <format dxfId="139">
      <pivotArea dataOnly="0" labelOnly="1" outline="0" fieldPosition="0">
        <references count="2">
          <reference field="0" count="1" selected="0">
            <x v="247"/>
          </reference>
          <reference field="8" count="1">
            <x v="0"/>
          </reference>
        </references>
      </pivotArea>
    </format>
    <format dxfId="138">
      <pivotArea dataOnly="0" labelOnly="1" outline="0" fieldPosition="0">
        <references count="2">
          <reference field="0" count="1" selected="0">
            <x v="308"/>
          </reference>
          <reference field="8" count="1">
            <x v="0"/>
          </reference>
        </references>
      </pivotArea>
    </format>
    <format dxfId="137">
      <pivotArea type="all" dataOnly="0" outline="0" fieldPosition="0"/>
    </format>
    <format dxfId="136">
      <pivotArea field="0" type="button" dataOnly="0" labelOnly="1" outline="0" axis="axisRow" fieldPosition="1"/>
    </format>
    <format dxfId="135">
      <pivotArea field="0" type="button" dataOnly="0" labelOnly="1" outline="0" axis="axisRow" fieldPosition="1"/>
    </format>
    <format dxfId="134">
      <pivotArea dataOnly="0" labelOnly="1" outline="0" fieldPosition="0">
        <references count="1">
          <reference field="0" count="0"/>
        </references>
      </pivotArea>
    </format>
    <format dxfId="133">
      <pivotArea dataOnly="0" labelOnly="1" outline="0" fieldPosition="0">
        <references count="1">
          <reference field="8" count="0"/>
        </references>
      </pivotArea>
    </format>
    <format dxfId="132">
      <pivotArea field="1" type="button" dataOnly="0" labelOnly="1" outline="0" axis="axisRow" fieldPosition="0"/>
    </format>
    <format dxfId="131">
      <pivotArea dataOnly="0" labelOnly="1" outline="0" fieldPosition="0">
        <references count="1">
          <reference field="1" count="0"/>
        </references>
      </pivotArea>
    </format>
    <format dxfId="130">
      <pivotArea dataOnly="0" labelOnly="1" outline="0" fieldPosition="0">
        <references count="1">
          <reference field="1" count="0"/>
        </references>
      </pivotArea>
    </format>
    <format dxfId="129">
      <pivotArea dataOnly="0" labelOnly="1" outline="0" fieldPosition="0">
        <references count="1">
          <reference field="8" count="0"/>
        </references>
      </pivotArea>
    </format>
    <format dxfId="128">
      <pivotArea field="9" type="button" dataOnly="0" labelOnly="1" outline="0" axis="axisPage" fieldPosition="0"/>
    </format>
    <format dxfId="127">
      <pivotArea field="9" type="button" dataOnly="0" labelOnly="1" outline="0" axis="axisPage" fieldPosition="0"/>
    </format>
    <format dxfId="126">
      <pivotArea dataOnly="0" labelOnly="1" outline="0" fieldPosition="0">
        <references count="1">
          <reference field="8" count="0"/>
        </references>
      </pivotArea>
    </format>
    <format dxfId="125">
      <pivotArea dataOnly="0" labelOnly="1" outline="0" fieldPosition="0">
        <references count="1">
          <reference field="1" count="1">
            <x v="2"/>
          </reference>
        </references>
      </pivotArea>
    </format>
    <format dxfId="124">
      <pivotArea dataOnly="0" labelOnly="1" outline="0" fieldPosition="0">
        <references count="2">
          <reference field="0" count="1">
            <x v="356"/>
          </reference>
          <reference field="1" count="1" selected="0">
            <x v="2"/>
          </reference>
        </references>
      </pivotArea>
    </format>
    <format dxfId="123">
      <pivotArea dataOnly="0" labelOnly="1" outline="0" fieldPosition="0">
        <references count="3">
          <reference field="0" count="1" selected="0">
            <x v="356"/>
          </reference>
          <reference field="1" count="1" selected="0">
            <x v="2"/>
          </reference>
          <reference field="8" count="1">
            <x v="0"/>
          </reference>
        </references>
      </pivotArea>
    </format>
    <format dxfId="122">
      <pivotArea type="all" dataOnly="0" outline="0" fieldPosition="0"/>
    </format>
    <format dxfId="121">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120">
      <pivotArea dataOnly="0" labelOnly="1" outline="0" axis="axisValues" fieldPosition="0"/>
    </format>
    <format dxfId="119">
      <pivotArea field="7" type="button" dataOnly="0" labelOnly="1" outline="0"/>
    </format>
    <format dxfId="118">
      <pivotArea dataOnly="0" labelOnly="1" outline="0" axis="axisValues" fieldPosition="0"/>
    </format>
    <format dxfId="117">
      <pivotArea field="7" type="button" dataOnly="0" labelOnly="1" outline="0"/>
    </format>
    <format dxfId="116">
      <pivotArea dataOnly="0" labelOnly="1" outline="0" axis="axisValues" fieldPosition="0"/>
    </format>
    <format dxfId="115">
      <pivotArea grandRow="1" outline="0" collapsedLevelsAreSubtotals="1" fieldPosition="0"/>
    </format>
    <format dxfId="114">
      <pivotArea dataOnly="0" labelOnly="1" grandRow="1" outline="0" fieldPosition="0"/>
    </format>
    <format dxfId="113">
      <pivotArea field="7" type="button" dataOnly="0" labelOnly="1" outline="0"/>
    </format>
    <format dxfId="112">
      <pivotArea dataOnly="0" labelOnly="1" outline="0" axis="axisValues" fieldPosition="0"/>
    </format>
    <format dxfId="111">
      <pivotArea field="7" type="button" dataOnly="0" labelOnly="1" outline="0"/>
    </format>
    <format dxfId="110">
      <pivotArea field="9" type="button" dataOnly="0" labelOnly="1" outline="0" axis="axisPage" fieldPosition="0"/>
    </format>
    <format dxfId="109">
      <pivotArea field="0" type="button" dataOnly="0" labelOnly="1" outline="0" axis="axisRow" fieldPosition="1"/>
    </format>
    <format dxfId="108">
      <pivotArea field="8" type="button" dataOnly="0" labelOnly="1" outline="0" axis="axisRow" fieldPosition="2"/>
    </format>
    <format dxfId="107">
      <pivotArea field="9" type="button" dataOnly="0" labelOnly="1" outline="0" axis="axisPage" fieldPosition="0"/>
    </format>
    <format dxfId="106">
      <pivotArea dataOnly="0" labelOnly="1" outline="0" fieldPosition="0">
        <references count="1">
          <reference field="9" count="0"/>
        </references>
      </pivotArea>
    </format>
    <format dxfId="105">
      <pivotArea field="9" type="button" dataOnly="0" labelOnly="1" outline="0" axis="axisPage" fieldPosition="0"/>
    </format>
    <format dxfId="104">
      <pivotArea field="9" type="button" dataOnly="0" labelOnly="1" outline="0" axis="axisPage" fieldPosition="0"/>
    </format>
    <format dxfId="103">
      <pivotArea field="9" type="button" dataOnly="0" labelOnly="1" outline="0" axis="axisPage" fieldPosition="0"/>
    </format>
    <format dxfId="102">
      <pivotArea field="9" type="button" dataOnly="0" labelOnly="1" outline="0" axis="axisPage" fieldPosition="0"/>
    </format>
    <format dxfId="101">
      <pivotArea field="9" type="button" dataOnly="0" labelOnly="1" outline="0" axis="axisPage" fieldPosition="0"/>
    </format>
    <format dxfId="100">
      <pivotArea field="9" type="button" dataOnly="0" labelOnly="1" outline="0" axis="axisPage" fieldPosition="0"/>
    </format>
    <format dxfId="99">
      <pivotArea field="0" type="button" dataOnly="0" labelOnly="1" outline="0" axis="axisRow" fieldPosition="1"/>
    </format>
    <format dxfId="98">
      <pivotArea field="8" type="button" dataOnly="0" labelOnly="1" outline="0" axis="axisRow" fieldPosition="2"/>
    </format>
    <format dxfId="97">
      <pivotArea field="9" type="button" dataOnly="0" labelOnly="1" outline="0" axis="axisPage" fieldPosition="0"/>
    </format>
    <format dxfId="96">
      <pivotArea dataOnly="0" labelOnly="1" outline="0" fieldPosition="0">
        <references count="1">
          <reference field="9" count="0"/>
        </references>
      </pivotArea>
    </format>
    <format dxfId="95">
      <pivotArea field="0" type="button" dataOnly="0" labelOnly="1" outline="0" axis="axisRow" fieldPosition="1"/>
    </format>
    <format dxfId="94">
      <pivotArea field="8" type="button" dataOnly="0" labelOnly="1" outline="0" axis="axisRow" fieldPosition="2"/>
    </format>
    <format dxfId="93">
      <pivotArea field="8" type="button" dataOnly="0" labelOnly="1" outline="0" axis="axisRow" fieldPosition="2"/>
    </format>
    <format dxfId="92">
      <pivotArea field="8" type="button" dataOnly="0" labelOnly="1" outline="0" axis="axisRow" fieldPosition="2"/>
    </format>
    <format dxfId="91">
      <pivotArea dataOnly="0" labelOnly="1" outline="0" fieldPosition="0">
        <references count="1">
          <reference field="0" count="0"/>
        </references>
      </pivotArea>
    </format>
    <format dxfId="90">
      <pivotArea field="8" type="button" dataOnly="0" labelOnly="1" outline="0" axis="axisRow" fieldPosition="2"/>
    </format>
    <format dxfId="89">
      <pivotArea dataOnly="0" labelOnly="1" outline="0" fieldPosition="0">
        <references count="2">
          <reference field="0" count="1" selected="0">
            <x v="2"/>
          </reference>
          <reference field="8" count="1">
            <x v="0"/>
          </reference>
        </references>
      </pivotArea>
    </format>
    <format dxfId="88">
      <pivotArea dataOnly="0" labelOnly="1" outline="0" fieldPosition="0">
        <references count="2">
          <reference field="0" count="1" selected="0">
            <x v="9"/>
          </reference>
          <reference field="8" count="1">
            <x v="0"/>
          </reference>
        </references>
      </pivotArea>
    </format>
    <format dxfId="87">
      <pivotArea dataOnly="0" labelOnly="1" outline="0" fieldPosition="0">
        <references count="1">
          <reference field="9" count="0"/>
        </references>
      </pivotArea>
    </format>
    <format dxfId="86">
      <pivotArea field="1" type="button" dataOnly="0" labelOnly="1" outline="0" axis="axisRow" fieldPosition="0"/>
    </format>
    <format dxfId="85">
      <pivotArea field="9" type="button" dataOnly="0" labelOnly="1" outline="0" axis="axisPage" fieldPosition="0"/>
    </format>
    <format dxfId="84">
      <pivotArea dataOnly="0" labelOnly="1" outline="0" fieldPosition="0">
        <references count="1">
          <reference field="1" count="0"/>
        </references>
      </pivotArea>
    </format>
    <format dxfId="83">
      <pivotArea field="1" type="button" dataOnly="0" labelOnly="1" outline="0" axis="axisRow" fieldPosition="0"/>
    </format>
    <format dxfId="82">
      <pivotArea field="0" type="button" dataOnly="0" labelOnly="1" outline="0" axis="axisRow" fieldPosition="1"/>
    </format>
    <format dxfId="81">
      <pivotArea field="1" type="button" dataOnly="0" labelOnly="1" outline="0" axis="axisRow" fieldPosition="0"/>
    </format>
    <format dxfId="80">
      <pivotArea field="0" type="button" dataOnly="0" labelOnly="1" outline="0" axis="axisRow" fieldPosition="1"/>
    </format>
    <format dxfId="79">
      <pivotArea dataOnly="0" labelOnly="1" outline="0" fieldPosition="0">
        <references count="1">
          <reference field="8" count="0"/>
        </references>
      </pivotArea>
    </format>
    <format dxfId="78">
      <pivotArea field="1" type="button" dataOnly="0" labelOnly="1" outline="0" axis="axisRow" fieldPosition="0"/>
    </format>
    <format dxfId="77">
      <pivotArea dataOnly="0" labelOnly="1" outline="0" fieldPosition="0">
        <references count="1">
          <reference field="8" count="0"/>
        </references>
      </pivotArea>
    </format>
    <format dxfId="76">
      <pivotArea dataOnly="0" labelOnly="1" outline="0" fieldPosition="0">
        <references count="1">
          <reference field="1" count="0"/>
        </references>
      </pivotArea>
    </format>
    <format dxfId="75">
      <pivotArea dataOnly="0" labelOnly="1" outline="0" fieldPosition="0">
        <references count="1">
          <reference field="0" count="0"/>
        </references>
      </pivotArea>
    </format>
    <format dxfId="74">
      <pivotArea type="all" dataOnly="0" outline="0" fieldPosition="0"/>
    </format>
    <format dxfId="73">
      <pivotArea type="all" dataOnly="0" outline="0" fieldPosition="0"/>
    </format>
    <format dxfId="72">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BCF5A5-E9DF-4A48-A7A1-F07221D184F9}" name="Tabla17" displayName="Tabla17" ref="D24:F29" totalsRowShown="0" headerRowDxfId="50" dataDxfId="49">
  <autoFilter ref="D24:F29" xr:uid="{8C3B0DD1-3D40-4F1A-855E-795D41D9D8D5}"/>
  <tableColumns count="3">
    <tableColumn id="1" xr3:uid="{DB58FDA7-EF44-4795-B605-FBE5D1B1F9E3}" name="Esquema de certificación_x000a_(Describir de acuerdo al alcance solicitado o acreditado)" dataDxfId="48"/>
    <tableColumn id="4" xr3:uid="{64194D09-0BC7-4A67-BF52-AAB553021E94}" name="Nombre (s) y apellidos" dataDxfId="47"/>
    <tableColumn id="5" xr3:uid="{F05C8D9C-F029-4A0D-875A-404C2A6103CE}" name="Fecha de autorización " dataDxfId="46">
      <calculatedColumnFormula>COUNT(F20:F24)</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61FD06-7A3C-4C39-B0C0-37C33D34696A}" name="Tabla2116" displayName="Tabla2116" ref="B72:E77" totalsRowShown="0" headerRowDxfId="61" headerRowBorderDxfId="59" tableBorderDxfId="60">
  <autoFilter ref="B72:E77" xr:uid="{FD2B59E9-6B64-4505-85E7-8227F36F7578}"/>
  <tableColumns count="4">
    <tableColumn id="1" xr3:uid="{42A7DD82-D851-4E93-891E-C5DBD58A8D1F}" name="Tipo de certificación_x000a_(Seleccionar las opciones)" dataDxfId="57" totalsRowDxfId="58"/>
    <tableColumn id="2" xr3:uid="{4CB9E362-8E51-471C-942F-3F787A17139F}" name="Producto, proceso o servicio_x000a_(Describir de acuerdo al alcance solicitado o acreditado)" dataDxfId="55" totalsRowDxfId="56"/>
    <tableColumn id="3" xr3:uid="{85E74777-9BBB-44F3-8A63-E15D25735C9F}" name="Esquema de certificación_x000a_(Describir de acuerdo al alcance solicitado o acreditado)" dataDxfId="53" totalsRowDxfId="54"/>
    <tableColumn id="4" xr3:uid="{1A19F077-5D73-4379-8F2E-BF1C3B511B05}" name="Número de quejas recibidas" dataDxfId="51" totalsRowDxfId="5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6129B1F-08C5-4DDB-975E-0BA566F6619B}" name="Tabla148" displayName="Tabla148" ref="B10:H15" totalsRowShown="0" headerRowDxfId="45" dataDxfId="44" headerRowBorderDxfId="43">
  <autoFilter ref="B10:H15" xr:uid="{35974BA6-79B9-4FD4-BAE1-D2694FD8EFB8}"/>
  <tableColumns count="7">
    <tableColumn id="1" xr3:uid="{0B349A18-F34C-47B6-9551-1B292FF6B885}" name="Tipo de certificación_x000a_(Seleccionar las opciones)" dataDxfId="42"/>
    <tableColumn id="4" xr3:uid="{D4B7BC6C-3EB1-4C88-9575-3355BABBAE24}" name="Producto, proceso o servicio_x000a_(Describir de acuerdo al alcance solicitado o acreditado)" dataDxfId="41"/>
    <tableColumn id="5" xr3:uid="{762D35B2-C5A4-421D-A7B5-C64D0AB51BE7}" name="Esquema de certificación_x000a_(Describir de acuerdo al alcance solicitado o acreditado)" dataDxfId="40"/>
    <tableColumn id="6" xr3:uid="{4880DB8B-DD45-4259-A4EA-432FAC3F9516}" name="Nombre del cliente o empresa" dataDxfId="39"/>
    <tableColumn id="2" xr3:uid="{3ECC536F-9114-4B9F-838F-FF100E0E02F2}" name="Código único de certificación" dataDxfId="38"/>
    <tableColumn id="3" xr3:uid="{75D1DCC1-0A9E-4B8C-87FE-BAC52BCAA363}" name="Fecha de otorgación de certificación" dataDxfId="37"/>
    <tableColumn id="7" xr3:uid="{12ACF1BC-9D0D-4E7E-8AC2-4E2A9C58130B}" name="Fecha de expiración de certificación" dataDxfId="3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2FF81A-1206-4CA5-A2F4-0F786D684E33}" name="Tabla2119" displayName="Tabla2119" ref="B52:E57" totalsRowShown="0" headerRowDxfId="35" headerRowBorderDxfId="33" tableBorderDxfId="34">
  <autoFilter ref="B52:E57" xr:uid="{7925B691-0A16-43F9-8C3A-A9D6363A66CB}"/>
  <tableColumns count="4">
    <tableColumn id="1" xr3:uid="{11CFE497-5358-4253-A411-AEEAA109592F}" name="Tipo de certificación_x000a_(Seleccionar las opciones)" dataDxfId="31" totalsRowDxfId="32"/>
    <tableColumn id="2" xr3:uid="{F04689E7-14BA-481C-BF41-7850F741EFB4}" name="Producto, proceso o servicio_x000a_(Describir de acuerdo al alcance solicitado o acreditado)" dataDxfId="29" totalsRowDxfId="30"/>
    <tableColumn id="3" xr3:uid="{EE21A08D-92BE-43D4-95EC-0097C34399EA}" name="Esquema de certificación_x000a_(Describir de acuerdo al alcance solicitado o acreditado)" dataDxfId="27" totalsRowDxfId="28"/>
    <tableColumn id="4" xr3:uid="{FB1BBFC1-3D5D-4663-9827-ED19777CD9C3}" name="Auditorías atrasadas/vencidas" dataDxfId="25" totalsRowDxfId="2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B19FB5A-7D17-4582-A23B-A19700EE82F3}" name="Tabla1510" displayName="Tabla1510" ref="D38:F43" totalsRowShown="0" headerRowDxfId="24" dataDxfId="23">
  <autoFilter ref="D38:F43" xr:uid="{8CC1FA2A-F48A-499B-AF3E-F03BAC4E2AFB}"/>
  <tableColumns count="3">
    <tableColumn id="1" xr3:uid="{A052A3E4-62CC-48B3-8046-D08B34604BD0}" name="Esquema de certificación_x000a_(Describir de acuerdo al alcance solicitado o acreditado)" dataDxfId="22"/>
    <tableColumn id="4" xr3:uid="{152AA7FE-5286-49AA-8A09-952E92AF24C3}" name="Nombre (s) y apellidos" dataDxfId="21"/>
    <tableColumn id="5" xr3:uid="{FF79AA7A-32DE-4431-8ABC-935A7425C509}" name="Fecha de autorización " dataDxfId="20">
      <calculatedColumnFormula>COUNT(F34:F38)</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E47B20D-799D-469C-B033-CE18A47A5805}" name="Tabla211612" displayName="Tabla211612" ref="B66:E71" totalsRowShown="0" headerRowDxfId="19" headerRowBorderDxfId="17" tableBorderDxfId="18">
  <autoFilter ref="B66:E71" xr:uid="{FD2B59E9-6B64-4505-85E7-8227F36F7578}"/>
  <tableColumns count="4">
    <tableColumn id="1" xr3:uid="{A0DE55FF-8B15-4D6B-827E-2C5608E80738}" name="Tipo de certificación_x000a_(Seleccionar las opciones)" dataDxfId="15" totalsRowDxfId="16"/>
    <tableColumn id="2" xr3:uid="{FE190658-3D01-4E3D-A694-7B0D2CB29BD9}" name="Producto, proceso o servicio_x000a_(Describir de acuerdo al alcance solicitado o acreditado)" dataDxfId="13" totalsRowDxfId="14"/>
    <tableColumn id="3" xr3:uid="{BCAB8633-EA92-4212-BC59-6FB8F549A12C}" name="Esquema de certificación_x000a_(Describir de acuerdo al alcance solicitado o acreditado)" dataDxfId="11" totalsRowDxfId="12"/>
    <tableColumn id="4" xr3:uid="{9A16FA0E-F930-4C43-B478-0F5CE4F6F827}" name="Número de quejas recibidas" dataDxfId="9" totalsRowDxfId="1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D23:F28" totalsRowShown="0" headerRowDxfId="8" dataDxfId="7">
  <autoFilter ref="D23:F28" xr:uid="{8C3B0DD1-3D40-4F1A-855E-795D41D9D8D5}"/>
  <tableColumns count="3">
    <tableColumn id="1" xr3:uid="{C982A70E-1CFC-48B8-9141-1312CAFA7086}" name="Esquema de certificación_x000a_(Describir de acuerdo al alcance solicitado o acreditado)" dataDxfId="6"/>
    <tableColumn id="4" xr3:uid="{F92B2E7A-8BC4-46E6-9953-E733B2D20383}" name="Nombre (s) y apellidos" dataDxfId="5"/>
    <tableColumn id="5" xr3:uid="{F49D5EDD-203F-4B91-BF1A-FD41CC6DF5DF}" name="Fecha de autorización " dataDxfId="4">
      <calculatedColumnFormula>COUNT(F19:F23)</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F23849-3E77-41D5-AFB4-54EA73DEDE40}" name="Tabla14" displayName="Tabla14" ref="B10:H13" totalsRowShown="0" headerRowDxfId="71" dataDxfId="216" headerRowBorderDxfId="217">
  <autoFilter ref="B10:H13" xr:uid="{35974BA6-79B9-4FD4-BAE1-D2694FD8EFB8}"/>
  <tableColumns count="7">
    <tableColumn id="1" xr3:uid="{B81E25F9-2005-4E99-BBB4-136FD553EEC3}" name="Tipo de certificación_x000a_(Seleccionar las opciones)" dataDxfId="215"/>
    <tableColumn id="4" xr3:uid="{94479EC4-F60D-4136-9ECB-CC66F0F48ACC}" name="Producto, proceso o servicio_x000a_(Describir de acuerdo al alcance solicitado o acreditado)" dataDxfId="214"/>
    <tableColumn id="5" xr3:uid="{4148E90F-D479-4844-A206-D956CFD32220}" name="Esquema de certificación_x000a_(Describir de acuerdo al alcance solicitado o acreditado)" dataDxfId="213"/>
    <tableColumn id="6" xr3:uid="{122EEBDF-1DA2-4BAF-97C2-B004B7954124}" name="Nombre del cliente o empresa" dataDxfId="212"/>
    <tableColumn id="2" xr3:uid="{F0F0F812-27E9-4889-9C06-36BDC2FE1655}" name="Código único de certificación" dataDxfId="211"/>
    <tableColumn id="3" xr3:uid="{565621BA-819B-42CE-A7C9-C01BF52A7B33}" name="Fecha de otorgación de certificación" dataDxfId="210"/>
    <tableColumn id="7" xr3:uid="{9F7BCB1E-2A24-4FD4-9BF6-4B9FE894713E}" name="Fecha de expiración de certificación" dataDxfId="2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5CA426-A0D1-4992-9375-39F1DA81243E}" name="Tabla211" displayName="Tabla211" ref="B57:E62" totalsRowShown="0" headerRowDxfId="64" headerRowBorderDxfId="208" tableBorderDxfId="207">
  <autoFilter ref="B57:E62" xr:uid="{7925B691-0A16-43F9-8C3A-A9D6363A66CB}"/>
  <tableColumns count="4">
    <tableColumn id="1" xr3:uid="{A0B63551-43A3-4A95-BA15-49852310377F}" name="Tipo de certificación_x000a_(Seleccionar las opciones)" dataDxfId="206" totalsRowDxfId="205"/>
    <tableColumn id="2" xr3:uid="{67378ED3-A411-42A8-9F11-78099C7ABD1C}" name="Producto, proceso o servicio_x000a_(Describir de acuerdo al alcance solicitado o acreditado)" dataDxfId="204" totalsRowDxfId="203"/>
    <tableColumn id="3" xr3:uid="{70AD1060-4C74-48AA-8A1A-732663804790}" name="Esquema de certificación_x000a_(Describir de acuerdo al alcance solicitado o acreditado)" dataDxfId="65" totalsRowDxfId="202"/>
    <tableColumn id="4" xr3:uid="{AA05F0D4-249D-4BA9-9F2C-307626AA1D33}" name="Auditorías atrasadas/vencidas" dataDxfId="62" totalsRowDxfId="6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44C47C-4B9A-420B-9F08-38C33AA91263}" name="Tabla15" displayName="Tabla15" ref="D40:F45" totalsRowShown="0" headerRowDxfId="70" dataDxfId="69">
  <autoFilter ref="D40:F45" xr:uid="{8CC1FA2A-F48A-499B-AF3E-F03BAC4E2AFB}"/>
  <tableColumns count="3">
    <tableColumn id="1" xr3:uid="{6201135C-09A7-428C-AFA9-EF69A68326B4}" name="Esquema de certificación_x000a_(Describir de acuerdo al alcance solicitado o acreditado)" dataDxfId="68"/>
    <tableColumn id="4" xr3:uid="{E48D665D-1B7A-4402-9713-EA76E186C66B}" name="Nombre (s) y apellidos" dataDxfId="67"/>
    <tableColumn id="5" xr3:uid="{7ED69969-B751-4A63-9B7E-8A541E76BBFC}" name="Fecha de autorización " dataDxfId="66">
      <calculatedColumnFormula>COUNT(F36:F40)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3" customWidth="1"/>
  </cols>
  <sheetData>
    <row r="2" spans="1:3" x14ac:dyDescent="0.25">
      <c r="A2" s="57" t="s">
        <v>115</v>
      </c>
      <c r="B2" s="10" t="s">
        <v>118</v>
      </c>
    </row>
    <row r="4" spans="1:3" x14ac:dyDescent="0.25">
      <c r="A4" s="56" t="s">
        <v>5</v>
      </c>
      <c r="B4" s="56" t="s">
        <v>12</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8494-760B-49AC-B61A-61343982C608}">
  <sheetPr>
    <tabColor rgb="FFFF0000"/>
    <pageSetUpPr fitToPage="1"/>
  </sheetPr>
  <dimension ref="A1:I74"/>
  <sheetViews>
    <sheetView showGridLines="0" view="pageLayout" topLeftCell="A27" zoomScale="110" zoomScaleNormal="100" zoomScaleSheetLayoutView="100" zoomScalePageLayoutView="110" workbookViewId="0">
      <selection activeCell="D33" sqref="D33"/>
    </sheetView>
  </sheetViews>
  <sheetFormatPr baseColWidth="10" defaultColWidth="11.42578125" defaultRowHeight="15" x14ac:dyDescent="0.25"/>
  <cols>
    <col min="1" max="1" width="3.5703125" style="17" customWidth="1"/>
    <col min="2" max="2" width="11" style="65" customWidth="1"/>
    <col min="3" max="3" width="13.7109375" style="65" customWidth="1"/>
    <col min="4" max="4" width="19.5703125" style="65" customWidth="1"/>
    <col min="5" max="5" width="17.28515625" style="16" customWidth="1"/>
    <col min="6" max="6" width="14.42578125" style="16" customWidth="1"/>
    <col min="7" max="7" width="12.28515625" style="16" customWidth="1"/>
    <col min="8" max="8" width="13.42578125" style="16" customWidth="1"/>
    <col min="9" max="16384" width="11.42578125" style="16"/>
  </cols>
  <sheetData>
    <row r="1" spans="1:9" x14ac:dyDescent="0.25">
      <c r="A1" s="113" t="s">
        <v>132</v>
      </c>
      <c r="B1" s="113"/>
      <c r="C1" s="113"/>
      <c r="D1" s="107"/>
      <c r="E1" s="83"/>
      <c r="F1" s="83"/>
    </row>
    <row r="2" spans="1:9" x14ac:dyDescent="0.25">
      <c r="A2" s="113" t="s">
        <v>133</v>
      </c>
      <c r="B2" s="113"/>
      <c r="C2" s="113"/>
      <c r="D2" s="108"/>
      <c r="E2" s="83"/>
      <c r="F2" s="83"/>
      <c r="G2" s="173"/>
      <c r="H2" s="173"/>
    </row>
    <row r="3" spans="1:9" ht="15" customHeight="1" x14ac:dyDescent="0.25">
      <c r="A3" s="114" t="s">
        <v>137</v>
      </c>
      <c r="B3" s="114"/>
      <c r="C3" s="114"/>
      <c r="D3" s="109"/>
      <c r="E3" s="83"/>
      <c r="F3" s="83"/>
      <c r="G3" s="173"/>
      <c r="H3" s="99" t="s">
        <v>158</v>
      </c>
    </row>
    <row r="4" spans="1:9" ht="15" customHeight="1" x14ac:dyDescent="0.25">
      <c r="A4" s="97"/>
      <c r="B4" s="97"/>
      <c r="C4" s="96"/>
      <c r="D4" s="82"/>
      <c r="E4" s="83"/>
      <c r="F4" s="83"/>
      <c r="G4" s="173"/>
      <c r="H4" s="99" t="s">
        <v>159</v>
      </c>
    </row>
    <row r="5" spans="1:9" x14ac:dyDescent="0.25">
      <c r="A5" s="85" t="s">
        <v>140</v>
      </c>
      <c r="B5" s="86"/>
      <c r="C5" s="86"/>
      <c r="D5" s="86"/>
      <c r="E5" s="86"/>
      <c r="F5" s="86"/>
      <c r="G5" s="173"/>
      <c r="H5" s="99" t="s">
        <v>170</v>
      </c>
    </row>
    <row r="6" spans="1:9" x14ac:dyDescent="0.25">
      <c r="A6" s="81" t="s">
        <v>135</v>
      </c>
      <c r="B6" s="80"/>
      <c r="C6" s="80"/>
      <c r="D6" s="80"/>
      <c r="E6" s="80"/>
      <c r="F6" s="83"/>
    </row>
    <row r="7" spans="1:9" ht="45" customHeight="1" x14ac:dyDescent="0.25">
      <c r="A7" s="110" t="s">
        <v>146</v>
      </c>
      <c r="B7" s="110"/>
      <c r="C7" s="110"/>
      <c r="D7" s="110"/>
      <c r="E7" s="110"/>
      <c r="F7" s="110"/>
      <c r="G7" s="110"/>
      <c r="H7" s="110"/>
      <c r="I7" s="173"/>
    </row>
    <row r="8" spans="1:9" x14ac:dyDescent="0.25">
      <c r="A8" s="112" t="s">
        <v>136</v>
      </c>
      <c r="B8" s="112"/>
      <c r="C8" s="112"/>
      <c r="D8" s="112"/>
      <c r="E8" s="112"/>
      <c r="F8" s="112"/>
      <c r="I8" s="173"/>
    </row>
    <row r="9" spans="1:9" ht="19.5" customHeight="1" x14ac:dyDescent="0.25">
      <c r="A9" s="111" t="s">
        <v>139</v>
      </c>
      <c r="B9" s="111"/>
      <c r="C9" s="111"/>
      <c r="D9" s="94">
        <v>45659</v>
      </c>
      <c r="E9" s="94" t="s">
        <v>138</v>
      </c>
      <c r="F9" s="94">
        <v>46024</v>
      </c>
      <c r="I9" s="173"/>
    </row>
    <row r="10" spans="1:9" ht="88.5" customHeight="1" x14ac:dyDescent="0.25">
      <c r="A10" s="104"/>
      <c r="B10" s="87" t="s">
        <v>155</v>
      </c>
      <c r="C10" s="87" t="s">
        <v>156</v>
      </c>
      <c r="D10" s="87" t="s">
        <v>157</v>
      </c>
      <c r="E10" s="87" t="s">
        <v>141</v>
      </c>
      <c r="F10" s="87" t="s">
        <v>142</v>
      </c>
      <c r="G10" s="87" t="s">
        <v>165</v>
      </c>
      <c r="H10" s="87" t="s">
        <v>166</v>
      </c>
      <c r="I10" s="173"/>
    </row>
    <row r="11" spans="1:9" ht="48" x14ac:dyDescent="0.25">
      <c r="A11" s="83"/>
      <c r="B11" s="90" t="s">
        <v>158</v>
      </c>
      <c r="C11" s="88" t="s">
        <v>160</v>
      </c>
      <c r="D11" s="89" t="s">
        <v>163</v>
      </c>
      <c r="E11" s="90" t="s">
        <v>143</v>
      </c>
      <c r="F11" s="90" t="s">
        <v>161</v>
      </c>
      <c r="G11" s="98"/>
      <c r="H11" s="180">
        <v>46175</v>
      </c>
    </row>
    <row r="12" spans="1:9" ht="36" x14ac:dyDescent="0.25">
      <c r="A12" s="83"/>
      <c r="B12" s="90" t="s">
        <v>158</v>
      </c>
      <c r="C12" s="88"/>
      <c r="D12" s="89" t="s">
        <v>163</v>
      </c>
      <c r="E12" s="90"/>
      <c r="F12" s="90"/>
      <c r="G12" s="98"/>
      <c r="H12" s="98"/>
    </row>
    <row r="13" spans="1:9" ht="36" x14ac:dyDescent="0.25">
      <c r="A13" s="83"/>
      <c r="B13" s="90" t="s">
        <v>158</v>
      </c>
      <c r="C13" s="88"/>
      <c r="D13" s="89" t="s">
        <v>164</v>
      </c>
      <c r="E13" s="90"/>
      <c r="F13" s="90"/>
      <c r="G13" s="98"/>
      <c r="H13" s="98"/>
    </row>
    <row r="14" spans="1:9" x14ac:dyDescent="0.25">
      <c r="A14" s="83"/>
      <c r="B14" s="90"/>
      <c r="C14" s="88"/>
      <c r="D14" s="89"/>
      <c r="E14" s="90"/>
      <c r="F14" s="90"/>
      <c r="G14" s="98"/>
      <c r="H14" s="98"/>
    </row>
    <row r="15" spans="1:9" x14ac:dyDescent="0.25">
      <c r="A15" s="83"/>
      <c r="B15" s="90"/>
      <c r="C15" s="88"/>
      <c r="D15" s="89"/>
      <c r="E15" s="90"/>
      <c r="F15" s="90"/>
      <c r="G15" s="98"/>
      <c r="H15" s="98"/>
    </row>
    <row r="16" spans="1:9" x14ac:dyDescent="0.25">
      <c r="A16" s="83"/>
      <c r="B16" s="89"/>
      <c r="C16" s="88"/>
      <c r="D16" s="89"/>
      <c r="E16" s="90"/>
      <c r="F16" s="174"/>
      <c r="G16" s="175" t="s">
        <v>162</v>
      </c>
      <c r="H16" s="176">
        <f>COUNTA(Tabla148[Fecha de expiración de certificación])</f>
        <v>1</v>
      </c>
    </row>
    <row r="17" spans="1:8" ht="15" customHeight="1" x14ac:dyDescent="0.25">
      <c r="A17" s="83"/>
      <c r="B17" s="89"/>
      <c r="C17" s="88"/>
      <c r="D17" s="89"/>
      <c r="F17" s="178" t="s">
        <v>163</v>
      </c>
      <c r="G17" s="178"/>
      <c r="H17" s="177">
        <f>COUNTIF(Tabla148[Esquema de certificación
(Describir de acuerdo al alcance solicitado o acreditado)],F17)</f>
        <v>2</v>
      </c>
    </row>
    <row r="18" spans="1:8" ht="14.25" customHeight="1" x14ac:dyDescent="0.25">
      <c r="A18" s="83"/>
      <c r="B18" s="89"/>
      <c r="C18" s="88"/>
      <c r="D18" s="89"/>
      <c r="F18" s="179" t="s">
        <v>164</v>
      </c>
      <c r="G18" s="179"/>
      <c r="H18" s="177">
        <f>COUNTIF(Tabla148[Esquema de certificación
(Describir de acuerdo al alcance solicitado o acreditado)],F18)</f>
        <v>1</v>
      </c>
    </row>
    <row r="19" spans="1:8" ht="14.25" customHeight="1" x14ac:dyDescent="0.25">
      <c r="A19" s="84"/>
      <c r="B19" s="89"/>
      <c r="C19" s="82"/>
      <c r="D19" s="82"/>
      <c r="E19" s="83"/>
      <c r="F19" s="83"/>
    </row>
    <row r="20" spans="1:8" x14ac:dyDescent="0.25">
      <c r="A20" s="85" t="s">
        <v>167</v>
      </c>
      <c r="B20" s="86"/>
      <c r="C20" s="86"/>
      <c r="D20" s="86"/>
      <c r="E20" s="86"/>
      <c r="F20" s="86"/>
    </row>
    <row r="21" spans="1:8" x14ac:dyDescent="0.25">
      <c r="A21" s="81" t="s">
        <v>135</v>
      </c>
      <c r="B21" s="80"/>
      <c r="C21" s="80"/>
      <c r="D21" s="80"/>
      <c r="E21" s="80"/>
      <c r="F21" s="83"/>
    </row>
    <row r="22" spans="1:8" ht="13.5" customHeight="1" x14ac:dyDescent="0.25">
      <c r="A22" s="110" t="s">
        <v>168</v>
      </c>
      <c r="B22" s="110"/>
      <c r="C22" s="110"/>
      <c r="D22" s="110"/>
      <c r="E22" s="110"/>
      <c r="F22" s="110"/>
      <c r="G22" s="110"/>
      <c r="H22" s="110"/>
    </row>
    <row r="23" spans="1:8" x14ac:dyDescent="0.25">
      <c r="A23" s="112" t="s">
        <v>136</v>
      </c>
      <c r="B23" s="112"/>
      <c r="C23" s="112"/>
      <c r="D23" s="112"/>
      <c r="E23" s="112"/>
      <c r="F23" s="112"/>
    </row>
    <row r="24" spans="1:8" ht="92.25" x14ac:dyDescent="0.25">
      <c r="A24" s="83"/>
      <c r="B24" s="100" t="s">
        <v>155</v>
      </c>
      <c r="C24" s="100" t="s">
        <v>156</v>
      </c>
      <c r="D24" s="87" t="s">
        <v>157</v>
      </c>
      <c r="E24" s="87" t="s">
        <v>134</v>
      </c>
      <c r="F24" s="93" t="s">
        <v>169</v>
      </c>
      <c r="G24" s="103" t="s">
        <v>144</v>
      </c>
      <c r="H24" s="103"/>
    </row>
    <row r="25" spans="1:8" ht="48" x14ac:dyDescent="0.25">
      <c r="A25" s="83"/>
      <c r="B25" s="172" t="s">
        <v>158</v>
      </c>
      <c r="C25" s="95" t="s">
        <v>160</v>
      </c>
      <c r="D25" s="89" t="s">
        <v>163</v>
      </c>
      <c r="E25" s="90"/>
      <c r="F25" s="183">
        <v>45345</v>
      </c>
      <c r="G25" s="103"/>
      <c r="H25" s="103"/>
    </row>
    <row r="26" spans="1:8" ht="48" x14ac:dyDescent="0.25">
      <c r="A26" s="83"/>
      <c r="B26" s="182" t="s">
        <v>158</v>
      </c>
      <c r="C26" s="95" t="s">
        <v>160</v>
      </c>
      <c r="D26" s="89" t="s">
        <v>164</v>
      </c>
      <c r="E26" s="90"/>
      <c r="F26" s="183">
        <v>45345</v>
      </c>
      <c r="G26" s="103"/>
      <c r="H26" s="103"/>
    </row>
    <row r="27" spans="1:8" x14ac:dyDescent="0.25">
      <c r="A27" s="83"/>
      <c r="B27" s="172" t="s">
        <v>158</v>
      </c>
      <c r="C27" s="102"/>
      <c r="D27" s="88"/>
      <c r="E27" s="90"/>
      <c r="F27" s="101"/>
      <c r="G27" s="103"/>
      <c r="H27" s="103"/>
    </row>
    <row r="28" spans="1:8" x14ac:dyDescent="0.25">
      <c r="A28" s="83"/>
      <c r="B28" s="182" t="s">
        <v>158</v>
      </c>
      <c r="C28" s="88"/>
      <c r="D28" s="88"/>
      <c r="E28" s="90"/>
      <c r="F28" s="101"/>
      <c r="G28" s="103"/>
      <c r="H28" s="103"/>
    </row>
    <row r="29" spans="1:8" x14ac:dyDescent="0.25">
      <c r="A29" s="83"/>
      <c r="B29" s="172" t="s">
        <v>158</v>
      </c>
      <c r="C29" s="95"/>
      <c r="D29" s="88"/>
      <c r="E29" s="90"/>
      <c r="F29" s="101"/>
      <c r="G29" s="103"/>
      <c r="H29" s="103"/>
    </row>
    <row r="30" spans="1:8" x14ac:dyDescent="0.25">
      <c r="A30" s="83"/>
      <c r="B30" s="101"/>
      <c r="C30" s="101"/>
      <c r="D30" s="174"/>
      <c r="E30" s="175" t="s">
        <v>162</v>
      </c>
      <c r="F30" s="176">
        <f>COUNTA(Tabla17[[Fecha de autorización ]])</f>
        <v>2</v>
      </c>
      <c r="G30" s="103"/>
      <c r="H30" s="103"/>
    </row>
    <row r="31" spans="1:8" x14ac:dyDescent="0.25">
      <c r="A31" s="83"/>
      <c r="B31" s="88"/>
      <c r="C31" s="88"/>
      <c r="D31" s="178" t="s">
        <v>163</v>
      </c>
      <c r="E31" s="178"/>
      <c r="F31" s="177">
        <f>COUNTIF(Tabla17[Esquema de certificación
(Describir de acuerdo al alcance solicitado o acreditado)],D31)</f>
        <v>1</v>
      </c>
    </row>
    <row r="32" spans="1:8" x14ac:dyDescent="0.25">
      <c r="A32" s="83"/>
      <c r="B32" s="88"/>
      <c r="C32" s="88"/>
      <c r="D32" s="179" t="s">
        <v>164</v>
      </c>
      <c r="E32" s="179"/>
      <c r="F32" s="177">
        <f>COUNTIF(Tabla17[Esquema de certificación
(Describir de acuerdo al alcance solicitado o acreditado)],D32)</f>
        <v>1</v>
      </c>
    </row>
    <row r="33" spans="1:8" x14ac:dyDescent="0.25">
      <c r="A33" s="83"/>
      <c r="B33" s="88"/>
      <c r="C33" s="88"/>
      <c r="D33" s="89"/>
      <c r="E33" s="90"/>
      <c r="F33" s="90"/>
    </row>
    <row r="34" spans="1:8" x14ac:dyDescent="0.25">
      <c r="A34" s="85" t="s">
        <v>145</v>
      </c>
      <c r="B34" s="86"/>
      <c r="C34" s="86"/>
      <c r="D34" s="86"/>
      <c r="E34" s="86"/>
      <c r="F34" s="86"/>
    </row>
    <row r="35" spans="1:8" x14ac:dyDescent="0.25">
      <c r="A35" s="81" t="s">
        <v>135</v>
      </c>
      <c r="B35" s="80"/>
      <c r="C35" s="80"/>
      <c r="D35" s="80"/>
      <c r="E35" s="80"/>
      <c r="F35" s="83"/>
    </row>
    <row r="36" spans="1:8" x14ac:dyDescent="0.25">
      <c r="A36" s="110" t="s">
        <v>171</v>
      </c>
      <c r="B36" s="110"/>
      <c r="C36" s="110"/>
      <c r="D36" s="110"/>
      <c r="E36" s="110"/>
      <c r="F36" s="110"/>
      <c r="G36" s="110"/>
      <c r="H36" s="110"/>
    </row>
    <row r="37" spans="1:8" x14ac:dyDescent="0.25">
      <c r="A37" s="112" t="s">
        <v>136</v>
      </c>
      <c r="B37" s="112"/>
      <c r="C37" s="112"/>
      <c r="D37" s="112"/>
      <c r="E37" s="112"/>
      <c r="F37" s="112"/>
    </row>
    <row r="38" spans="1:8" ht="92.25" x14ac:dyDescent="0.25">
      <c r="A38" s="83"/>
      <c r="B38" s="100" t="s">
        <v>155</v>
      </c>
      <c r="C38" s="100" t="s">
        <v>156</v>
      </c>
      <c r="D38" s="87" t="s">
        <v>157</v>
      </c>
      <c r="E38" s="87" t="s">
        <v>134</v>
      </c>
      <c r="F38" s="93" t="s">
        <v>169</v>
      </c>
      <c r="G38" s="103" t="s">
        <v>144</v>
      </c>
      <c r="H38" s="103"/>
    </row>
    <row r="39" spans="1:8" ht="48" x14ac:dyDescent="0.25">
      <c r="A39" s="83"/>
      <c r="B39" s="172" t="s">
        <v>158</v>
      </c>
      <c r="C39" s="95" t="s">
        <v>160</v>
      </c>
      <c r="D39" s="89" t="s">
        <v>163</v>
      </c>
      <c r="E39" s="90" t="s">
        <v>153</v>
      </c>
      <c r="F39" s="183">
        <v>45345</v>
      </c>
      <c r="G39" s="103"/>
      <c r="H39" s="103"/>
    </row>
    <row r="40" spans="1:8" x14ac:dyDescent="0.25">
      <c r="A40" s="83"/>
      <c r="B40" s="182" t="s">
        <v>158</v>
      </c>
      <c r="C40" s="101"/>
      <c r="D40" s="88"/>
      <c r="E40" s="90"/>
      <c r="F40" s="101"/>
      <c r="G40" s="103"/>
      <c r="H40" s="103"/>
    </row>
    <row r="41" spans="1:8" x14ac:dyDescent="0.25">
      <c r="A41" s="83"/>
      <c r="B41" s="172" t="s">
        <v>158</v>
      </c>
      <c r="C41" s="102"/>
      <c r="D41" s="88"/>
      <c r="E41" s="90"/>
      <c r="F41" s="101"/>
      <c r="G41" s="103"/>
      <c r="H41" s="103"/>
    </row>
    <row r="42" spans="1:8" x14ac:dyDescent="0.25">
      <c r="A42" s="83"/>
      <c r="B42" s="182" t="s">
        <v>158</v>
      </c>
      <c r="C42" s="88"/>
      <c r="D42" s="88"/>
      <c r="E42" s="90"/>
      <c r="F42" s="101"/>
      <c r="G42" s="103"/>
      <c r="H42" s="103"/>
    </row>
    <row r="43" spans="1:8" x14ac:dyDescent="0.25">
      <c r="A43" s="83"/>
      <c r="B43" s="172" t="s">
        <v>158</v>
      </c>
      <c r="C43" s="95"/>
      <c r="D43" s="88"/>
      <c r="E43" s="90"/>
      <c r="F43" s="101"/>
      <c r="G43" s="103"/>
      <c r="H43" s="103"/>
    </row>
    <row r="44" spans="1:8" x14ac:dyDescent="0.25">
      <c r="A44" s="83"/>
      <c r="B44" s="182"/>
      <c r="C44" s="101"/>
      <c r="D44" s="174"/>
      <c r="E44" s="175" t="s">
        <v>162</v>
      </c>
      <c r="F44" s="176">
        <f>COUNTA(Tabla1510[[Fecha de autorización ]])</f>
        <v>1</v>
      </c>
      <c r="G44" s="103"/>
      <c r="H44" s="103"/>
    </row>
    <row r="45" spans="1:8" x14ac:dyDescent="0.25">
      <c r="A45" s="83"/>
      <c r="B45" s="182"/>
      <c r="C45" s="101"/>
      <c r="D45" s="178" t="s">
        <v>163</v>
      </c>
      <c r="E45" s="178"/>
      <c r="F45" s="177">
        <f>COUNTIF(Tabla1510[Esquema de certificación
(Describir de acuerdo al alcance solicitado o acreditado)],D45)</f>
        <v>1</v>
      </c>
      <c r="G45" s="103"/>
      <c r="H45" s="103"/>
    </row>
    <row r="46" spans="1:8" x14ac:dyDescent="0.25">
      <c r="A46" s="83"/>
      <c r="B46" s="182"/>
      <c r="C46" s="101"/>
      <c r="D46" s="179" t="s">
        <v>164</v>
      </c>
      <c r="E46" s="179"/>
      <c r="F46" s="177">
        <f>COUNTIF(Tabla1510[Esquema de certificación
(Describir de acuerdo al alcance solicitado o acreditado)],D46)</f>
        <v>0</v>
      </c>
      <c r="G46" s="103"/>
      <c r="H46" s="103"/>
    </row>
    <row r="47" spans="1:8" x14ac:dyDescent="0.25">
      <c r="A47" s="83"/>
      <c r="B47" s="182"/>
      <c r="C47" s="101"/>
      <c r="D47" s="88"/>
      <c r="E47" s="90"/>
      <c r="F47" s="101"/>
      <c r="G47" s="103"/>
      <c r="H47" s="103"/>
    </row>
    <row r="48" spans="1:8" x14ac:dyDescent="0.25">
      <c r="A48" s="85" t="s">
        <v>148</v>
      </c>
      <c r="B48" s="91"/>
      <c r="C48" s="91"/>
      <c r="D48" s="91"/>
      <c r="E48" s="92"/>
      <c r="F48" s="92"/>
    </row>
    <row r="49" spans="1:8" x14ac:dyDescent="0.25">
      <c r="A49" s="81" t="s">
        <v>135</v>
      </c>
      <c r="B49" s="80"/>
      <c r="C49" s="80"/>
      <c r="D49" s="82"/>
      <c r="E49" s="83"/>
      <c r="F49" s="83"/>
    </row>
    <row r="50" spans="1:8" ht="20.25" customHeight="1" x14ac:dyDescent="0.25">
      <c r="A50" s="110" t="s">
        <v>147</v>
      </c>
      <c r="B50" s="110"/>
      <c r="C50" s="110"/>
      <c r="D50" s="110"/>
      <c r="E50" s="110"/>
      <c r="F50" s="110"/>
      <c r="G50" s="110"/>
      <c r="H50" s="110"/>
    </row>
    <row r="51" spans="1:8" x14ac:dyDescent="0.25">
      <c r="A51" s="80" t="s">
        <v>136</v>
      </c>
      <c r="B51" s="82"/>
      <c r="C51" s="82"/>
      <c r="D51" s="82"/>
      <c r="E51" s="83"/>
      <c r="F51" s="83"/>
    </row>
    <row r="52" spans="1:8" ht="92.25" x14ac:dyDescent="0.25">
      <c r="B52" s="100" t="s">
        <v>155</v>
      </c>
      <c r="C52" s="100" t="s">
        <v>156</v>
      </c>
      <c r="D52" s="87" t="s">
        <v>157</v>
      </c>
      <c r="E52" s="181" t="s">
        <v>148</v>
      </c>
    </row>
    <row r="53" spans="1:8" ht="48" x14ac:dyDescent="0.25">
      <c r="A53" s="84"/>
      <c r="B53" s="172" t="s">
        <v>158</v>
      </c>
      <c r="C53" s="95" t="s">
        <v>160</v>
      </c>
      <c r="D53" s="89" t="s">
        <v>163</v>
      </c>
      <c r="E53" s="184">
        <v>1</v>
      </c>
      <c r="F53" s="183"/>
    </row>
    <row r="54" spans="1:8" x14ac:dyDescent="0.25">
      <c r="A54" s="84"/>
      <c r="B54" s="182"/>
      <c r="C54" s="101"/>
      <c r="D54" s="88"/>
      <c r="E54" s="184"/>
      <c r="F54" s="101"/>
    </row>
    <row r="55" spans="1:8" x14ac:dyDescent="0.25">
      <c r="A55" s="84"/>
      <c r="B55" s="172"/>
      <c r="C55" s="102"/>
      <c r="D55" s="88"/>
      <c r="E55" s="184"/>
      <c r="F55" s="101"/>
    </row>
    <row r="56" spans="1:8" x14ac:dyDescent="0.25">
      <c r="B56" s="182"/>
      <c r="C56" s="88"/>
      <c r="D56" s="88"/>
      <c r="E56" s="184"/>
      <c r="F56" s="101"/>
    </row>
    <row r="57" spans="1:8" x14ac:dyDescent="0.25">
      <c r="B57" s="172"/>
      <c r="C57" s="95"/>
      <c r="D57" s="88"/>
      <c r="E57" s="184"/>
      <c r="F57" s="101"/>
    </row>
    <row r="58" spans="1:8" x14ac:dyDescent="0.25">
      <c r="C58" s="174"/>
      <c r="D58" s="175" t="s">
        <v>162</v>
      </c>
      <c r="E58" s="176">
        <f>COUNTA(Tabla2119[Auditorías atrasadas/vencidas])</f>
        <v>1</v>
      </c>
    </row>
    <row r="59" spans="1:8" x14ac:dyDescent="0.25">
      <c r="C59" s="178" t="s">
        <v>163</v>
      </c>
      <c r="D59" s="178"/>
      <c r="E59" s="177">
        <f>COUNTIF(Tabla2119[Esquema de certificación
(Describir de acuerdo al alcance solicitado o acreditado)],C59)</f>
        <v>1</v>
      </c>
    </row>
    <row r="60" spans="1:8" x14ac:dyDescent="0.25">
      <c r="C60" s="179" t="s">
        <v>164</v>
      </c>
      <c r="D60" s="179"/>
      <c r="E60" s="177">
        <f>COUNTIF(Tabla2119[Esquema de certificación
(Describir de acuerdo al alcance solicitado o acreditado)],C60)</f>
        <v>0</v>
      </c>
    </row>
    <row r="62" spans="1:8" x14ac:dyDescent="0.25">
      <c r="A62" s="85" t="s">
        <v>149</v>
      </c>
      <c r="B62" s="91"/>
      <c r="C62" s="91"/>
      <c r="D62" s="91"/>
      <c r="E62" s="92"/>
      <c r="F62" s="92"/>
    </row>
    <row r="63" spans="1:8" x14ac:dyDescent="0.25">
      <c r="A63" s="81" t="s">
        <v>135</v>
      </c>
      <c r="B63" s="80"/>
      <c r="C63" s="80"/>
      <c r="D63" s="82"/>
      <c r="E63" s="83"/>
      <c r="F63" s="83"/>
    </row>
    <row r="64" spans="1:8" x14ac:dyDescent="0.25">
      <c r="A64" s="110" t="s">
        <v>150</v>
      </c>
      <c r="B64" s="110"/>
      <c r="C64" s="110"/>
      <c r="D64" s="110"/>
      <c r="E64" s="110"/>
      <c r="F64" s="110"/>
      <c r="G64" s="110"/>
      <c r="H64" s="110"/>
    </row>
    <row r="65" spans="1:6" x14ac:dyDescent="0.25">
      <c r="A65" s="80" t="s">
        <v>136</v>
      </c>
      <c r="B65" s="82"/>
      <c r="C65" s="82"/>
      <c r="D65" s="82"/>
      <c r="E65" s="83"/>
      <c r="F65" s="83"/>
    </row>
    <row r="66" spans="1:6" ht="92.25" x14ac:dyDescent="0.25">
      <c r="B66" s="100" t="s">
        <v>155</v>
      </c>
      <c r="C66" s="100" t="s">
        <v>156</v>
      </c>
      <c r="D66" s="87" t="s">
        <v>157</v>
      </c>
      <c r="E66" s="181" t="s">
        <v>149</v>
      </c>
    </row>
    <row r="67" spans="1:6" ht="48" x14ac:dyDescent="0.25">
      <c r="A67" s="84"/>
      <c r="B67" s="172" t="s">
        <v>158</v>
      </c>
      <c r="C67" s="95" t="s">
        <v>160</v>
      </c>
      <c r="D67" s="89" t="s">
        <v>163</v>
      </c>
      <c r="E67" s="184">
        <v>1</v>
      </c>
    </row>
    <row r="68" spans="1:6" x14ac:dyDescent="0.25">
      <c r="A68" s="84"/>
      <c r="B68" s="182"/>
      <c r="C68" s="101"/>
      <c r="D68" s="88"/>
      <c r="E68" s="184"/>
    </row>
    <row r="69" spans="1:6" x14ac:dyDescent="0.25">
      <c r="A69" s="84"/>
      <c r="B69" s="172"/>
      <c r="C69" s="102"/>
      <c r="D69" s="88"/>
      <c r="E69" s="184"/>
    </row>
    <row r="70" spans="1:6" x14ac:dyDescent="0.25">
      <c r="B70" s="182"/>
      <c r="C70" s="88"/>
      <c r="D70" s="88"/>
      <c r="E70" s="184"/>
    </row>
    <row r="71" spans="1:6" x14ac:dyDescent="0.25">
      <c r="B71" s="172"/>
      <c r="C71" s="95"/>
      <c r="D71" s="88"/>
      <c r="E71" s="184"/>
    </row>
    <row r="72" spans="1:6" x14ac:dyDescent="0.25">
      <c r="C72" s="174"/>
      <c r="D72" s="175" t="s">
        <v>162</v>
      </c>
      <c r="E72" s="176">
        <f>COUNT(Tabla211612[Número de quejas recibidas])</f>
        <v>1</v>
      </c>
    </row>
    <row r="73" spans="1:6" x14ac:dyDescent="0.25">
      <c r="C73" s="178" t="s">
        <v>163</v>
      </c>
      <c r="D73" s="178"/>
      <c r="E73" s="177">
        <f>COUNTIF(Tabla211612[Esquema de certificación
(Describir de acuerdo al alcance solicitado o acreditado)],C73)</f>
        <v>1</v>
      </c>
    </row>
    <row r="74" spans="1:6" x14ac:dyDescent="0.25">
      <c r="C74" s="179" t="s">
        <v>164</v>
      </c>
      <c r="D74" s="179"/>
      <c r="E74" s="177">
        <f>COUNTIF(Tabla211612[Esquema de certificación
(Describir de acuerdo al alcance solicitado o acreditado)],C74)</f>
        <v>0</v>
      </c>
    </row>
  </sheetData>
  <sheetProtection formatCells="0" formatColumns="0" formatRows="0" insertColumns="0" insertRows="0" insertHyperlinks="0" deleteColumns="0" deleteRows="0" sort="0" autoFilter="0" pivotTables="0"/>
  <mergeCells count="22">
    <mergeCell ref="C73:D73"/>
    <mergeCell ref="C74:D74"/>
    <mergeCell ref="A50:H50"/>
    <mergeCell ref="A64:H64"/>
    <mergeCell ref="D31:E31"/>
    <mergeCell ref="D32:E32"/>
    <mergeCell ref="D45:E45"/>
    <mergeCell ref="D46:E46"/>
    <mergeCell ref="C59:D59"/>
    <mergeCell ref="C60:D60"/>
    <mergeCell ref="F17:G17"/>
    <mergeCell ref="F18:G18"/>
    <mergeCell ref="A22:H22"/>
    <mergeCell ref="A23:F23"/>
    <mergeCell ref="A36:H36"/>
    <mergeCell ref="A37:F37"/>
    <mergeCell ref="A1:C1"/>
    <mergeCell ref="A2:C2"/>
    <mergeCell ref="A3:C3"/>
    <mergeCell ref="A7:H7"/>
    <mergeCell ref="A8:F8"/>
    <mergeCell ref="A9:C9"/>
  </mergeCells>
  <dataValidations count="2">
    <dataValidation type="list" allowBlank="1" showInputMessage="1" showErrorMessage="1" sqref="B11:B15 B25:B29 B39:B47 B53:B57 B67:B71" xr:uid="{54B941A6-D45D-4D3A-9FA8-E81D3E19DB7D}">
      <formula1>$H$3:$H$5</formula1>
    </dataValidation>
    <dataValidation type="list" allowBlank="1" showInputMessage="1" showErrorMessage="1" sqref="B30" xr:uid="{8AF2BDD8-F162-4029-AF1B-023FDB256C93}">
      <formula1>#REF!</formula1>
    </dataValidation>
  </dataValidations>
  <pageMargins left="0.23622047244094491" right="0.23622047244094491" top="0.51181102362204722" bottom="1.1417322834645669" header="0.31496062992125984" footer="0.39370078740157483"/>
  <pageSetup paperSize="9" scale="94" fitToHeight="0" orientation="portrait" r:id="rId1"/>
  <headerFooter>
    <oddHeader>&amp;C&amp;"-,Negrita"Información del organismo de certificación de producto, proceso, servicio ISO/IEC 17065:2012</oddHeader>
    <oddFooter>&amp;L&amp;G&amp;C&amp;8La DTA-IBMETRO se reserva el derecho de modificar el formato de este documento sin previo aviso&amp;R&amp;9DTA-FOR-203 E
Versión 2
Vigente desde: 2026-03-11
Página &amp;P de &amp;N</oddFooter>
  </headerFooter>
  <legacyDrawingHF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pageSetUpPr fitToPage="1"/>
  </sheetPr>
  <dimension ref="A1:I82"/>
  <sheetViews>
    <sheetView showGridLines="0" tabSelected="1" view="pageLayout" topLeftCell="A73" zoomScale="110" zoomScaleNormal="100" zoomScaleSheetLayoutView="100" zoomScalePageLayoutView="110" workbookViewId="0">
      <selection activeCell="C84" sqref="C84"/>
    </sheetView>
  </sheetViews>
  <sheetFormatPr baseColWidth="10" defaultColWidth="11.42578125" defaultRowHeight="15" x14ac:dyDescent="0.25"/>
  <cols>
    <col min="1" max="1" width="3.5703125" style="17" customWidth="1"/>
    <col min="2" max="2" width="11.140625" style="65" customWidth="1"/>
    <col min="3" max="3" width="13.7109375" style="65" customWidth="1"/>
    <col min="4" max="4" width="19.5703125" style="65" customWidth="1"/>
    <col min="5" max="5" width="17.28515625" style="16" customWidth="1"/>
    <col min="6" max="6" width="14.42578125" style="16" customWidth="1"/>
    <col min="7" max="7" width="12.28515625" style="16" customWidth="1"/>
    <col min="8" max="8" width="13.42578125" style="16" customWidth="1"/>
    <col min="9" max="16384" width="11.42578125" style="16"/>
  </cols>
  <sheetData>
    <row r="1" spans="1:9" x14ac:dyDescent="0.25">
      <c r="A1" s="113" t="s">
        <v>132</v>
      </c>
      <c r="B1" s="113"/>
      <c r="C1" s="113"/>
      <c r="D1" s="107">
        <v>322</v>
      </c>
      <c r="E1" s="83"/>
      <c r="F1" s="83"/>
    </row>
    <row r="2" spans="1:9" x14ac:dyDescent="0.25">
      <c r="A2" s="113" t="s">
        <v>133</v>
      </c>
      <c r="B2" s="113"/>
      <c r="C2" s="113"/>
      <c r="D2" s="108" t="s">
        <v>172</v>
      </c>
      <c r="E2" s="83"/>
      <c r="F2" s="83"/>
      <c r="G2" s="173"/>
      <c r="H2" s="173"/>
    </row>
    <row r="3" spans="1:9" ht="15" customHeight="1" x14ac:dyDescent="0.25">
      <c r="A3" s="114" t="s">
        <v>137</v>
      </c>
      <c r="B3" s="114"/>
      <c r="C3" s="114"/>
      <c r="D3" s="109">
        <v>46101</v>
      </c>
      <c r="E3" s="105" t="s">
        <v>151</v>
      </c>
      <c r="F3" s="83"/>
      <c r="G3" s="173"/>
      <c r="H3" s="99" t="s">
        <v>158</v>
      </c>
    </row>
    <row r="4" spans="1:9" ht="15" customHeight="1" x14ac:dyDescent="0.25">
      <c r="A4" s="97"/>
      <c r="B4" s="97"/>
      <c r="C4" s="96"/>
      <c r="D4" s="82"/>
      <c r="E4" s="83"/>
      <c r="F4" s="83"/>
      <c r="G4" s="173"/>
      <c r="H4" s="99" t="s">
        <v>159</v>
      </c>
    </row>
    <row r="5" spans="1:9" x14ac:dyDescent="0.25">
      <c r="A5" s="85" t="s">
        <v>140</v>
      </c>
      <c r="B5" s="86"/>
      <c r="C5" s="86"/>
      <c r="D5" s="86"/>
      <c r="E5" s="86"/>
      <c r="F5" s="86"/>
      <c r="G5" s="173"/>
      <c r="H5" s="99" t="s">
        <v>170</v>
      </c>
    </row>
    <row r="6" spans="1:9" x14ac:dyDescent="0.25">
      <c r="A6" s="81" t="s">
        <v>135</v>
      </c>
      <c r="B6" s="80"/>
      <c r="C6" s="80"/>
      <c r="D6" s="80"/>
      <c r="E6" s="80"/>
      <c r="F6" s="83"/>
    </row>
    <row r="7" spans="1:9" ht="45" customHeight="1" x14ac:dyDescent="0.25">
      <c r="A7" s="110" t="s">
        <v>146</v>
      </c>
      <c r="B7" s="110"/>
      <c r="C7" s="110"/>
      <c r="D7" s="110"/>
      <c r="E7" s="110"/>
      <c r="F7" s="110"/>
      <c r="G7" s="110"/>
      <c r="H7" s="110"/>
      <c r="I7" s="173"/>
    </row>
    <row r="8" spans="1:9" x14ac:dyDescent="0.25">
      <c r="A8" s="112" t="s">
        <v>136</v>
      </c>
      <c r="B8" s="112"/>
      <c r="C8" s="112"/>
      <c r="D8" s="112"/>
      <c r="E8" s="112"/>
      <c r="F8" s="112"/>
      <c r="I8" s="173"/>
    </row>
    <row r="9" spans="1:9" ht="19.5" customHeight="1" x14ac:dyDescent="0.25">
      <c r="A9" s="111" t="s">
        <v>139</v>
      </c>
      <c r="B9" s="111"/>
      <c r="C9" s="111"/>
      <c r="D9" s="94">
        <v>45659</v>
      </c>
      <c r="E9" s="94" t="s">
        <v>138</v>
      </c>
      <c r="F9" s="94">
        <v>46024</v>
      </c>
      <c r="I9" s="173"/>
    </row>
    <row r="10" spans="1:9" ht="88.5" customHeight="1" x14ac:dyDescent="0.25">
      <c r="A10" s="104"/>
      <c r="B10" s="87" t="s">
        <v>155</v>
      </c>
      <c r="C10" s="87" t="s">
        <v>156</v>
      </c>
      <c r="D10" s="87" t="s">
        <v>157</v>
      </c>
      <c r="E10" s="87" t="s">
        <v>141</v>
      </c>
      <c r="F10" s="87" t="s">
        <v>142</v>
      </c>
      <c r="G10" s="87" t="s">
        <v>165</v>
      </c>
      <c r="H10" s="87" t="s">
        <v>166</v>
      </c>
      <c r="I10" s="173"/>
    </row>
    <row r="11" spans="1:9" ht="48" x14ac:dyDescent="0.25">
      <c r="A11" s="83"/>
      <c r="B11" s="90" t="s">
        <v>158</v>
      </c>
      <c r="C11" s="88" t="s">
        <v>160</v>
      </c>
      <c r="D11" s="89" t="s">
        <v>163</v>
      </c>
      <c r="E11" s="90" t="s">
        <v>173</v>
      </c>
      <c r="F11" s="90" t="s">
        <v>161</v>
      </c>
      <c r="G11" s="98"/>
      <c r="H11" s="180">
        <v>46175</v>
      </c>
    </row>
    <row r="12" spans="1:9" ht="48" x14ac:dyDescent="0.25">
      <c r="A12" s="83"/>
      <c r="B12" s="90" t="s">
        <v>158</v>
      </c>
      <c r="C12" s="88" t="s">
        <v>160</v>
      </c>
      <c r="D12" s="89" t="s">
        <v>163</v>
      </c>
      <c r="E12" s="90" t="s">
        <v>174</v>
      </c>
      <c r="F12" s="90" t="s">
        <v>175</v>
      </c>
      <c r="G12" s="98"/>
      <c r="H12" s="180">
        <v>46175</v>
      </c>
    </row>
    <row r="13" spans="1:9" ht="48" x14ac:dyDescent="0.25">
      <c r="A13" s="83"/>
      <c r="B13" s="90" t="s">
        <v>158</v>
      </c>
      <c r="C13" s="88" t="s">
        <v>160</v>
      </c>
      <c r="D13" s="89" t="s">
        <v>164</v>
      </c>
      <c r="E13" s="90" t="s">
        <v>174</v>
      </c>
      <c r="F13" s="90" t="s">
        <v>175</v>
      </c>
      <c r="G13" s="98"/>
      <c r="H13" s="180">
        <v>46175</v>
      </c>
    </row>
    <row r="14" spans="1:9" ht="36" x14ac:dyDescent="0.25">
      <c r="A14" s="83"/>
      <c r="B14" s="89"/>
      <c r="C14" s="88"/>
      <c r="D14" s="186" t="s">
        <v>176</v>
      </c>
      <c r="E14" s="90"/>
      <c r="F14" s="174"/>
      <c r="G14" s="175" t="s">
        <v>162</v>
      </c>
      <c r="H14" s="176">
        <f>COUNTA(Tabla14[Fecha de expiración de certificación])</f>
        <v>3</v>
      </c>
    </row>
    <row r="15" spans="1:9" ht="15" customHeight="1" x14ac:dyDescent="0.25">
      <c r="A15" s="83"/>
      <c r="B15" s="89"/>
      <c r="C15" s="88"/>
      <c r="D15" s="89"/>
      <c r="F15" s="178" t="s">
        <v>163</v>
      </c>
      <c r="G15" s="178"/>
      <c r="H15" s="177">
        <f>COUNTIF(Tabla14[Esquema de certificación
(Describir de acuerdo al alcance solicitado o acreditado)],F15)</f>
        <v>2</v>
      </c>
    </row>
    <row r="16" spans="1:9" ht="14.25" customHeight="1" x14ac:dyDescent="0.25">
      <c r="A16" s="83"/>
      <c r="B16" s="89"/>
      <c r="C16" s="88"/>
      <c r="D16" s="89"/>
      <c r="F16" s="179" t="s">
        <v>164</v>
      </c>
      <c r="G16" s="179"/>
      <c r="H16" s="177">
        <f>COUNTIF(Tabla14[Esquema de certificación
(Describir de acuerdo al alcance solicitado o acreditado)],F16)</f>
        <v>1</v>
      </c>
    </row>
    <row r="17" spans="1:8" ht="48" customHeight="1" x14ac:dyDescent="0.25">
      <c r="A17" s="83"/>
      <c r="B17" s="89"/>
      <c r="C17" s="88"/>
      <c r="D17" s="89"/>
      <c r="F17" s="187" t="s">
        <v>177</v>
      </c>
      <c r="G17" s="187"/>
      <c r="H17" s="187"/>
    </row>
    <row r="18" spans="1:8" ht="14.25" customHeight="1" x14ac:dyDescent="0.25">
      <c r="A18" s="84"/>
      <c r="B18" s="89"/>
      <c r="C18" s="82"/>
      <c r="D18" s="82"/>
      <c r="E18" s="83"/>
      <c r="F18" s="83"/>
    </row>
    <row r="19" spans="1:8" x14ac:dyDescent="0.25">
      <c r="A19" s="85" t="s">
        <v>167</v>
      </c>
      <c r="B19" s="86"/>
      <c r="C19" s="86"/>
      <c r="D19" s="86"/>
      <c r="E19" s="86"/>
      <c r="F19" s="86"/>
    </row>
    <row r="20" spans="1:8" x14ac:dyDescent="0.25">
      <c r="A20" s="81" t="s">
        <v>135</v>
      </c>
      <c r="B20" s="80"/>
      <c r="C20" s="80"/>
      <c r="D20" s="80"/>
      <c r="E20" s="80"/>
      <c r="F20" s="83"/>
    </row>
    <row r="21" spans="1:8" ht="13.5" customHeight="1" x14ac:dyDescent="0.25">
      <c r="A21" s="110" t="s">
        <v>168</v>
      </c>
      <c r="B21" s="110"/>
      <c r="C21" s="110"/>
      <c r="D21" s="110"/>
      <c r="E21" s="110"/>
      <c r="F21" s="110"/>
      <c r="G21" s="110"/>
      <c r="H21" s="110"/>
    </row>
    <row r="22" spans="1:8" x14ac:dyDescent="0.25">
      <c r="A22" s="112" t="s">
        <v>136</v>
      </c>
      <c r="B22" s="112"/>
      <c r="C22" s="112"/>
      <c r="D22" s="112"/>
      <c r="E22" s="112"/>
      <c r="F22" s="112"/>
    </row>
    <row r="23" spans="1:8" ht="92.25" x14ac:dyDescent="0.25">
      <c r="A23" s="83"/>
      <c r="B23" s="100" t="s">
        <v>155</v>
      </c>
      <c r="C23" s="100" t="s">
        <v>156</v>
      </c>
      <c r="D23" s="87" t="s">
        <v>157</v>
      </c>
      <c r="E23" s="87" t="s">
        <v>134</v>
      </c>
      <c r="F23" s="93" t="s">
        <v>169</v>
      </c>
      <c r="G23" s="103" t="s">
        <v>144</v>
      </c>
      <c r="H23" s="103"/>
    </row>
    <row r="24" spans="1:8" ht="48" x14ac:dyDescent="0.25">
      <c r="A24" s="83"/>
      <c r="B24" s="172" t="s">
        <v>158</v>
      </c>
      <c r="C24" s="95" t="s">
        <v>160</v>
      </c>
      <c r="D24" s="89" t="s">
        <v>163</v>
      </c>
      <c r="E24" s="90" t="s">
        <v>153</v>
      </c>
      <c r="F24" s="183">
        <v>45345</v>
      </c>
      <c r="G24" s="103"/>
      <c r="H24" s="103"/>
    </row>
    <row r="25" spans="1:8" ht="36" x14ac:dyDescent="0.25">
      <c r="A25" s="83"/>
      <c r="B25" s="182" t="s">
        <v>158</v>
      </c>
      <c r="C25" s="101"/>
      <c r="D25" s="89" t="s">
        <v>163</v>
      </c>
      <c r="E25" s="90" t="s">
        <v>154</v>
      </c>
      <c r="F25" s="183">
        <v>46014</v>
      </c>
      <c r="G25" s="103"/>
      <c r="H25" s="103"/>
    </row>
    <row r="26" spans="1:8" x14ac:dyDescent="0.25">
      <c r="A26" s="83"/>
      <c r="B26" s="172" t="s">
        <v>158</v>
      </c>
      <c r="C26" s="102"/>
      <c r="D26" s="88"/>
      <c r="E26" s="90"/>
      <c r="F26" s="101"/>
      <c r="G26" s="103"/>
      <c r="H26" s="103"/>
    </row>
    <row r="27" spans="1:8" x14ac:dyDescent="0.25">
      <c r="A27" s="83"/>
      <c r="B27" s="182" t="s">
        <v>158</v>
      </c>
      <c r="C27" s="88"/>
      <c r="D27" s="88"/>
      <c r="E27" s="90"/>
      <c r="F27" s="101"/>
      <c r="G27" s="103"/>
      <c r="H27" s="103"/>
    </row>
    <row r="28" spans="1:8" x14ac:dyDescent="0.25">
      <c r="A28" s="83"/>
      <c r="B28" s="172" t="s">
        <v>158</v>
      </c>
      <c r="C28" s="95"/>
      <c r="D28" s="88"/>
      <c r="E28" s="90"/>
      <c r="F28" s="101"/>
      <c r="G28" s="103"/>
      <c r="H28" s="103"/>
    </row>
    <row r="29" spans="1:8" ht="36" x14ac:dyDescent="0.25">
      <c r="A29" s="83"/>
      <c r="B29" s="88"/>
      <c r="C29" s="88"/>
      <c r="D29" s="89"/>
      <c r="E29" s="98"/>
      <c r="F29" s="190" t="s">
        <v>152</v>
      </c>
    </row>
    <row r="30" spans="1:8" x14ac:dyDescent="0.25">
      <c r="A30" s="83"/>
      <c r="B30" s="88"/>
      <c r="C30" s="88"/>
      <c r="D30" s="89"/>
      <c r="E30" s="106"/>
      <c r="F30" s="90"/>
    </row>
    <row r="31" spans="1:8" x14ac:dyDescent="0.25">
      <c r="A31" s="83"/>
      <c r="B31" s="88"/>
      <c r="C31" s="88"/>
      <c r="D31" s="174"/>
      <c r="E31" s="175" t="s">
        <v>162</v>
      </c>
      <c r="F31" s="189">
        <f>COUNTA(F24:F28)</f>
        <v>2</v>
      </c>
    </row>
    <row r="32" spans="1:8" x14ac:dyDescent="0.25">
      <c r="A32" s="83"/>
      <c r="B32" s="88"/>
      <c r="C32" s="88"/>
      <c r="D32" s="178" t="s">
        <v>163</v>
      </c>
      <c r="E32" s="178"/>
      <c r="F32" s="177">
        <f>COUNTIF(Tabla1[Esquema de certificación
(Describir de acuerdo al alcance solicitado o acreditado)],D32)</f>
        <v>2</v>
      </c>
    </row>
    <row r="33" spans="1:8" x14ac:dyDescent="0.25">
      <c r="A33" s="83"/>
      <c r="B33" s="88"/>
      <c r="C33" s="88"/>
      <c r="D33" s="179" t="s">
        <v>164</v>
      </c>
      <c r="E33" s="179"/>
      <c r="F33" s="177">
        <f>COUNTIF(Tabla1[Esquema de certificación
(Describir de acuerdo al alcance solicitado o acreditado)],D33)</f>
        <v>0</v>
      </c>
    </row>
    <row r="34" spans="1:8" ht="33.75" customHeight="1" x14ac:dyDescent="0.25">
      <c r="A34" s="83"/>
      <c r="B34" s="88"/>
      <c r="C34" s="88"/>
      <c r="D34" s="187" t="s">
        <v>177</v>
      </c>
      <c r="E34" s="187"/>
      <c r="F34" s="187"/>
      <c r="G34" s="188"/>
      <c r="H34" s="188"/>
    </row>
    <row r="35" spans="1:8" ht="15" customHeight="1" x14ac:dyDescent="0.25">
      <c r="A35" s="83"/>
      <c r="B35" s="88"/>
      <c r="C35" s="88"/>
      <c r="D35" s="185"/>
      <c r="E35" s="185"/>
      <c r="F35" s="188"/>
      <c r="G35" s="188"/>
      <c r="H35" s="188"/>
    </row>
    <row r="36" spans="1:8" x14ac:dyDescent="0.25">
      <c r="A36" s="85" t="s">
        <v>145</v>
      </c>
      <c r="B36" s="86"/>
      <c r="C36" s="86"/>
      <c r="D36" s="86"/>
      <c r="E36" s="86"/>
      <c r="F36" s="86"/>
    </row>
    <row r="37" spans="1:8" x14ac:dyDescent="0.25">
      <c r="A37" s="81" t="s">
        <v>135</v>
      </c>
      <c r="B37" s="80"/>
      <c r="C37" s="80"/>
      <c r="D37" s="80"/>
      <c r="E37" s="80"/>
      <c r="F37" s="83"/>
    </row>
    <row r="38" spans="1:8" x14ac:dyDescent="0.25">
      <c r="A38" s="110" t="s">
        <v>171</v>
      </c>
      <c r="B38" s="110"/>
      <c r="C38" s="110"/>
      <c r="D38" s="110"/>
      <c r="E38" s="110"/>
      <c r="F38" s="110"/>
      <c r="G38" s="110"/>
      <c r="H38" s="110"/>
    </row>
    <row r="39" spans="1:8" x14ac:dyDescent="0.25">
      <c r="A39" s="112" t="s">
        <v>136</v>
      </c>
      <c r="B39" s="112"/>
      <c r="C39" s="112"/>
      <c r="D39" s="112"/>
      <c r="E39" s="112"/>
      <c r="F39" s="112"/>
    </row>
    <row r="40" spans="1:8" ht="92.25" x14ac:dyDescent="0.25">
      <c r="A40" s="83"/>
      <c r="B40" s="100" t="s">
        <v>155</v>
      </c>
      <c r="C40" s="100" t="s">
        <v>156</v>
      </c>
      <c r="D40" s="87" t="s">
        <v>157</v>
      </c>
      <c r="E40" s="87" t="s">
        <v>134</v>
      </c>
      <c r="F40" s="93" t="s">
        <v>169</v>
      </c>
      <c r="G40" s="103" t="s">
        <v>144</v>
      </c>
      <c r="H40" s="103"/>
    </row>
    <row r="41" spans="1:8" ht="48" x14ac:dyDescent="0.25">
      <c r="A41" s="83"/>
      <c r="B41" s="172" t="s">
        <v>158</v>
      </c>
      <c r="C41" s="95" t="s">
        <v>160</v>
      </c>
      <c r="D41" s="89" t="s">
        <v>163</v>
      </c>
      <c r="E41" s="90" t="s">
        <v>153</v>
      </c>
      <c r="F41" s="183">
        <v>45345</v>
      </c>
      <c r="G41" s="103"/>
      <c r="H41" s="103"/>
    </row>
    <row r="42" spans="1:8" x14ac:dyDescent="0.25">
      <c r="A42" s="83"/>
      <c r="B42" s="182" t="s">
        <v>158</v>
      </c>
      <c r="C42" s="101"/>
      <c r="D42" s="88"/>
      <c r="E42" s="90"/>
      <c r="F42" s="101"/>
      <c r="G42" s="103"/>
      <c r="H42" s="103"/>
    </row>
    <row r="43" spans="1:8" x14ac:dyDescent="0.25">
      <c r="A43" s="83"/>
      <c r="B43" s="172" t="s">
        <v>158</v>
      </c>
      <c r="C43" s="102"/>
      <c r="D43" s="88"/>
      <c r="E43" s="90"/>
      <c r="F43" s="101"/>
      <c r="G43" s="103"/>
      <c r="H43" s="103"/>
    </row>
    <row r="44" spans="1:8" x14ac:dyDescent="0.25">
      <c r="A44" s="83"/>
      <c r="B44" s="182" t="s">
        <v>158</v>
      </c>
      <c r="C44" s="88"/>
      <c r="D44" s="88"/>
      <c r="E44" s="90"/>
      <c r="F44" s="101"/>
      <c r="G44" s="103"/>
      <c r="H44" s="103"/>
    </row>
    <row r="45" spans="1:8" x14ac:dyDescent="0.25">
      <c r="A45" s="83"/>
      <c r="B45" s="172" t="s">
        <v>158</v>
      </c>
      <c r="C45" s="95"/>
      <c r="D45" s="88"/>
      <c r="E45" s="90"/>
      <c r="F45" s="101"/>
      <c r="G45" s="103"/>
      <c r="H45" s="103"/>
    </row>
    <row r="46" spans="1:8" ht="36" x14ac:dyDescent="0.25">
      <c r="A46" s="83"/>
      <c r="B46" s="182"/>
      <c r="C46" s="101"/>
      <c r="D46" s="89"/>
      <c r="E46" s="191"/>
      <c r="F46" s="190" t="s">
        <v>152</v>
      </c>
      <c r="G46" s="103"/>
      <c r="H46" s="103"/>
    </row>
    <row r="47" spans="1:8" x14ac:dyDescent="0.25">
      <c r="A47" s="83"/>
      <c r="B47" s="101"/>
      <c r="C47" s="101"/>
      <c r="D47" s="89"/>
      <c r="E47" s="106"/>
      <c r="F47" s="90"/>
      <c r="G47" s="103"/>
      <c r="H47" s="103"/>
    </row>
    <row r="48" spans="1:8" x14ac:dyDescent="0.25">
      <c r="A48" s="83"/>
      <c r="B48" s="101"/>
      <c r="C48" s="101"/>
      <c r="D48" s="174"/>
      <c r="E48" s="175" t="s">
        <v>162</v>
      </c>
      <c r="F48" s="189">
        <f>COUNTA(F41:F45)</f>
        <v>1</v>
      </c>
      <c r="G48" s="103"/>
      <c r="H48" s="103"/>
    </row>
    <row r="49" spans="1:8" x14ac:dyDescent="0.25">
      <c r="A49" s="83"/>
      <c r="B49" s="101"/>
      <c r="C49" s="101"/>
      <c r="D49" s="178" t="s">
        <v>163</v>
      </c>
      <c r="E49" s="178"/>
      <c r="F49" s="177">
        <f>COUNTIF(Tabla15[Esquema de certificación
(Describir de acuerdo al alcance solicitado o acreditado)],D49)</f>
        <v>1</v>
      </c>
      <c r="G49" s="103"/>
      <c r="H49" s="103"/>
    </row>
    <row r="50" spans="1:8" x14ac:dyDescent="0.25">
      <c r="A50" s="83"/>
      <c r="B50" s="88"/>
      <c r="C50" s="88"/>
      <c r="D50" s="179" t="s">
        <v>164</v>
      </c>
      <c r="E50" s="179"/>
      <c r="F50" s="177">
        <f>COUNTIF(Tabla15[Esquema de certificación
(Describir de acuerdo al alcance solicitado o acreditado)],D50)</f>
        <v>0</v>
      </c>
    </row>
    <row r="51" spans="1:8" ht="39" customHeight="1" x14ac:dyDescent="0.25">
      <c r="A51" s="83"/>
      <c r="B51" s="88"/>
      <c r="C51" s="88"/>
      <c r="D51" s="187" t="s">
        <v>177</v>
      </c>
      <c r="E51" s="187"/>
      <c r="F51" s="187"/>
    </row>
    <row r="52" spans="1:8" ht="14.25" customHeight="1" x14ac:dyDescent="0.25">
      <c r="A52" s="83"/>
      <c r="B52" s="88"/>
      <c r="C52" s="88"/>
      <c r="D52" s="186"/>
      <c r="E52" s="186"/>
      <c r="F52" s="186"/>
    </row>
    <row r="53" spans="1:8" x14ac:dyDescent="0.25">
      <c r="A53" s="85" t="s">
        <v>148</v>
      </c>
      <c r="B53" s="91"/>
      <c r="C53" s="91"/>
      <c r="D53" s="91"/>
      <c r="E53" s="92"/>
      <c r="F53" s="92"/>
    </row>
    <row r="54" spans="1:8" x14ac:dyDescent="0.25">
      <c r="A54" s="81" t="s">
        <v>135</v>
      </c>
      <c r="B54" s="80"/>
      <c r="C54" s="80"/>
      <c r="D54" s="82"/>
      <c r="E54" s="83"/>
      <c r="F54" s="83"/>
    </row>
    <row r="55" spans="1:8" ht="20.25" customHeight="1" x14ac:dyDescent="0.25">
      <c r="A55" s="110" t="s">
        <v>147</v>
      </c>
      <c r="B55" s="110"/>
      <c r="C55" s="110"/>
      <c r="D55" s="110"/>
      <c r="E55" s="110"/>
      <c r="F55" s="110"/>
      <c r="G55" s="110"/>
      <c r="H55" s="110"/>
    </row>
    <row r="56" spans="1:8" x14ac:dyDescent="0.25">
      <c r="A56" s="80" t="s">
        <v>136</v>
      </c>
      <c r="B56" s="82"/>
      <c r="C56" s="82"/>
      <c r="D56" s="82"/>
      <c r="E56" s="83"/>
      <c r="F56" s="83"/>
    </row>
    <row r="57" spans="1:8" ht="92.25" x14ac:dyDescent="0.25">
      <c r="B57" s="100" t="s">
        <v>155</v>
      </c>
      <c r="C57" s="100" t="s">
        <v>156</v>
      </c>
      <c r="D57" s="87" t="s">
        <v>157</v>
      </c>
      <c r="E57" s="181" t="s">
        <v>148</v>
      </c>
    </row>
    <row r="58" spans="1:8" ht="48" x14ac:dyDescent="0.25">
      <c r="A58" s="84"/>
      <c r="B58" s="172" t="s">
        <v>158</v>
      </c>
      <c r="C58" s="95" t="s">
        <v>160</v>
      </c>
      <c r="D58" s="89" t="s">
        <v>163</v>
      </c>
      <c r="E58" s="184">
        <v>1</v>
      </c>
      <c r="F58" s="183"/>
    </row>
    <row r="59" spans="1:8" x14ac:dyDescent="0.25">
      <c r="A59" s="84"/>
      <c r="B59" s="182"/>
      <c r="C59" s="101"/>
      <c r="D59" s="88"/>
      <c r="E59" s="184"/>
      <c r="F59" s="101"/>
    </row>
    <row r="60" spans="1:8" x14ac:dyDescent="0.25">
      <c r="A60" s="84"/>
      <c r="B60" s="172"/>
      <c r="C60" s="102"/>
      <c r="D60" s="88"/>
      <c r="E60" s="184"/>
      <c r="F60" s="101"/>
    </row>
    <row r="61" spans="1:8" x14ac:dyDescent="0.25">
      <c r="B61" s="182"/>
      <c r="C61" s="88"/>
      <c r="D61" s="88"/>
      <c r="E61" s="184"/>
      <c r="F61" s="101"/>
    </row>
    <row r="62" spans="1:8" x14ac:dyDescent="0.25">
      <c r="B62" s="172"/>
      <c r="C62" s="95"/>
      <c r="D62" s="88"/>
      <c r="E62" s="184"/>
      <c r="F62" s="101"/>
    </row>
    <row r="63" spans="1:8" x14ac:dyDescent="0.25">
      <c r="C63" s="174"/>
      <c r="D63" s="175" t="s">
        <v>162</v>
      </c>
      <c r="E63" s="189">
        <f>COUNTA(E56:E62)</f>
        <v>2</v>
      </c>
    </row>
    <row r="64" spans="1:8" ht="15" customHeight="1" x14ac:dyDescent="0.25">
      <c r="C64" s="178" t="s">
        <v>163</v>
      </c>
      <c r="D64" s="178"/>
      <c r="E64" s="177">
        <f>COUNTIF(Tabla211[Esquema de certificación
(Describir de acuerdo al alcance solicitado o acreditado)],C64)</f>
        <v>1</v>
      </c>
    </row>
    <row r="65" spans="1:8" ht="15" customHeight="1" x14ac:dyDescent="0.25">
      <c r="C65" s="179" t="s">
        <v>164</v>
      </c>
      <c r="D65" s="179"/>
      <c r="E65" s="177">
        <f>COUNTIF(Tabla211[Esquema de certificación
(Describir de acuerdo al alcance solicitado o acreditado)],C65)</f>
        <v>0</v>
      </c>
    </row>
    <row r="66" spans="1:8" ht="33.75" customHeight="1" x14ac:dyDescent="0.25">
      <c r="C66" s="187" t="s">
        <v>177</v>
      </c>
      <c r="D66" s="187"/>
      <c r="E66" s="187"/>
    </row>
    <row r="68" spans="1:8" x14ac:dyDescent="0.25">
      <c r="A68" s="85" t="s">
        <v>149</v>
      </c>
      <c r="B68" s="91"/>
      <c r="C68" s="91"/>
      <c r="D68" s="91"/>
      <c r="E68" s="92"/>
      <c r="F68" s="92"/>
    </row>
    <row r="69" spans="1:8" x14ac:dyDescent="0.25">
      <c r="A69" s="81" t="s">
        <v>135</v>
      </c>
      <c r="B69" s="80"/>
      <c r="C69" s="80"/>
      <c r="D69" s="82"/>
      <c r="E69" s="83"/>
      <c r="F69" s="83"/>
    </row>
    <row r="70" spans="1:8" x14ac:dyDescent="0.25">
      <c r="A70" s="110" t="s">
        <v>150</v>
      </c>
      <c r="B70" s="110"/>
      <c r="C70" s="110"/>
      <c r="D70" s="110"/>
      <c r="E70" s="110"/>
      <c r="F70" s="110"/>
      <c r="G70" s="110"/>
      <c r="H70" s="110"/>
    </row>
    <row r="71" spans="1:8" x14ac:dyDescent="0.25">
      <c r="A71" s="80" t="s">
        <v>136</v>
      </c>
      <c r="B71" s="82"/>
      <c r="C71" s="82"/>
      <c r="D71" s="82"/>
      <c r="E71" s="83"/>
      <c r="F71" s="83"/>
    </row>
    <row r="72" spans="1:8" ht="92.25" x14ac:dyDescent="0.25">
      <c r="B72" s="100" t="s">
        <v>155</v>
      </c>
      <c r="C72" s="100" t="s">
        <v>156</v>
      </c>
      <c r="D72" s="87" t="s">
        <v>157</v>
      </c>
      <c r="E72" s="181" t="s">
        <v>149</v>
      </c>
    </row>
    <row r="73" spans="1:8" ht="48" x14ac:dyDescent="0.25">
      <c r="A73" s="84"/>
      <c r="B73" s="172" t="s">
        <v>158</v>
      </c>
      <c r="C73" s="95" t="s">
        <v>160</v>
      </c>
      <c r="D73" s="89" t="s">
        <v>163</v>
      </c>
      <c r="E73" s="184">
        <v>1</v>
      </c>
    </row>
    <row r="74" spans="1:8" x14ac:dyDescent="0.25">
      <c r="A74" s="84"/>
      <c r="B74" s="182"/>
      <c r="C74" s="101"/>
      <c r="D74" s="88"/>
      <c r="E74" s="184"/>
    </row>
    <row r="75" spans="1:8" x14ac:dyDescent="0.25">
      <c r="A75" s="84"/>
      <c r="B75" s="172"/>
      <c r="C75" s="102"/>
      <c r="D75" s="88"/>
      <c r="E75" s="184"/>
    </row>
    <row r="76" spans="1:8" x14ac:dyDescent="0.25">
      <c r="B76" s="182"/>
      <c r="C76" s="88"/>
      <c r="D76" s="88"/>
      <c r="E76" s="184"/>
    </row>
    <row r="77" spans="1:8" x14ac:dyDescent="0.25">
      <c r="B77" s="172"/>
      <c r="C77" s="95"/>
      <c r="D77" s="88"/>
      <c r="E77" s="184"/>
    </row>
    <row r="78" spans="1:8" x14ac:dyDescent="0.25">
      <c r="C78" s="174"/>
      <c r="D78" s="175" t="s">
        <v>162</v>
      </c>
      <c r="E78" s="189">
        <f>COUNTA(E73:E77)</f>
        <v>1</v>
      </c>
    </row>
    <row r="79" spans="1:8" x14ac:dyDescent="0.25">
      <c r="C79" s="178" t="s">
        <v>163</v>
      </c>
      <c r="D79" s="178"/>
      <c r="E79" s="177">
        <f>COUNTIF(Tabla2116[Esquema de certificación
(Describir de acuerdo al alcance solicitado o acreditado)],C79)</f>
        <v>1</v>
      </c>
    </row>
    <row r="80" spans="1:8" x14ac:dyDescent="0.25">
      <c r="C80" s="179" t="s">
        <v>164</v>
      </c>
      <c r="D80" s="179"/>
      <c r="E80" s="177">
        <f>COUNTIF(Tabla2116[Esquema de certificación
(Describir de acuerdo al alcance solicitado o acreditado)],C80)</f>
        <v>0</v>
      </c>
    </row>
    <row r="81" spans="3:5" ht="36.75" customHeight="1" x14ac:dyDescent="0.25">
      <c r="C81" s="187" t="s">
        <v>177</v>
      </c>
      <c r="D81" s="187"/>
      <c r="E81" s="187"/>
    </row>
    <row r="82" spans="3:5" ht="15.75" customHeight="1" x14ac:dyDescent="0.25"/>
  </sheetData>
  <sheetProtection algorithmName="SHA-512" hashValue="pBwJ7LyDw9KJEN07gb+9kyahpRedw4X4VBR8fRvghqOzc09v6vxrPNSa7JaZNSy6RADVLzYAXyr3N4seLSw64Q==" saltValue="wqq6UBuyMmPPcIsieloHJQ==" spinCount="100000" sheet="1" formatCells="0" formatColumns="0" formatRows="0" insertColumns="0" insertRows="0" insertHyperlinks="0" deleteColumns="0" deleteRows="0" sort="0" autoFilter="0" pivotTables="0"/>
  <mergeCells count="27">
    <mergeCell ref="C66:E66"/>
    <mergeCell ref="C79:D79"/>
    <mergeCell ref="C80:D80"/>
    <mergeCell ref="C81:E81"/>
    <mergeCell ref="D50:E50"/>
    <mergeCell ref="C64:D64"/>
    <mergeCell ref="C65:D65"/>
    <mergeCell ref="D51:F51"/>
    <mergeCell ref="A1:C1"/>
    <mergeCell ref="A2:C2"/>
    <mergeCell ref="A3:C3"/>
    <mergeCell ref="A38:H38"/>
    <mergeCell ref="A39:F39"/>
    <mergeCell ref="F15:G15"/>
    <mergeCell ref="F16:G16"/>
    <mergeCell ref="D32:E32"/>
    <mergeCell ref="D33:E33"/>
    <mergeCell ref="F17:H17"/>
    <mergeCell ref="D34:F34"/>
    <mergeCell ref="A70:H70"/>
    <mergeCell ref="A7:H7"/>
    <mergeCell ref="A9:C9"/>
    <mergeCell ref="A55:H55"/>
    <mergeCell ref="A21:H21"/>
    <mergeCell ref="A22:F22"/>
    <mergeCell ref="A8:F8"/>
    <mergeCell ref="D49:E49"/>
  </mergeCells>
  <phoneticPr fontId="24" type="noConversion"/>
  <dataValidations count="1">
    <dataValidation type="list" allowBlank="1" showInputMessage="1" showErrorMessage="1" sqref="B24:B28 B11:B13 B58:B62 B73:B77 B41:B46" xr:uid="{CE83AAC9-E723-4E2C-9E56-10581F4B2655}">
      <formula1>$H$3:$H$5</formula1>
    </dataValidation>
  </dataValidations>
  <pageMargins left="0.23622047244094491" right="0.23622047244094491" top="0.51181102362204722" bottom="1.1417322834645669" header="0.31496062992125984" footer="0.39370078740157483"/>
  <pageSetup paperSize="9" scale="94" fitToHeight="0" orientation="portrait" r:id="rId1"/>
  <headerFooter>
    <oddHeader>&amp;C&amp;"-,Negrita"Información del organismo de certificación de producto, proceso, servicio ISO/IEC 17065:2012</oddHeader>
    <oddFooter>&amp;L&amp;G&amp;C&amp;8La DTA-IBMETRO se reserva el derecho de modificar el formato de este documento sin previo aviso&amp;R&amp;9DTA-FOR-203 E
Versión 2
Vigente desde: 2026-03-11
Página &amp;P de &amp;N</oddFooter>
  </headerFooter>
  <legacyDrawingHF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25"/>
      <c r="B1" s="126" t="s">
        <v>0</v>
      </c>
      <c r="C1" s="126"/>
      <c r="D1" s="126"/>
    </row>
    <row r="2" spans="1:4" ht="38.25" customHeight="1" x14ac:dyDescent="0.25">
      <c r="A2" s="125"/>
      <c r="B2" s="126" t="e">
        <f>'Ejemplo de como llenar.'!#REF!</f>
        <v>#REF!</v>
      </c>
      <c r="C2" s="126"/>
      <c r="D2" s="3" t="e">
        <f>'Ejemplo de como llenar.'!#REF!</f>
        <v>#REF!</v>
      </c>
    </row>
    <row r="3" spans="1:4" x14ac:dyDescent="0.25">
      <c r="A3" s="5" t="e">
        <f>'Ejemplo de como llenar.'!#REF!</f>
        <v>#REF!</v>
      </c>
      <c r="B3" s="127" t="e">
        <f>'Ejemplo de como llenar.'!#REF!</f>
        <v>#REF!</v>
      </c>
      <c r="C3" s="127"/>
      <c r="D3" s="127"/>
    </row>
    <row r="4" spans="1:4" x14ac:dyDescent="0.25">
      <c r="A4" s="6" t="s">
        <v>6</v>
      </c>
      <c r="B4" s="129" t="e">
        <f>'Ejemplo de como llenar.'!#REF!</f>
        <v>#REF!</v>
      </c>
      <c r="C4" s="129"/>
      <c r="D4" s="129"/>
    </row>
    <row r="5" spans="1:4" x14ac:dyDescent="0.25">
      <c r="A5" s="6" t="s">
        <v>7</v>
      </c>
      <c r="B5" s="130" t="e">
        <f>'Ejemplo de como llenar.'!#REF!</f>
        <v>#REF!</v>
      </c>
      <c r="C5" s="130"/>
      <c r="D5" s="130"/>
    </row>
    <row r="6" spans="1:4" x14ac:dyDescent="0.25">
      <c r="A6" s="128" t="s">
        <v>121</v>
      </c>
      <c r="B6" s="128"/>
      <c r="C6" s="128"/>
      <c r="D6" s="128"/>
    </row>
    <row r="7" spans="1:4" ht="25.5" customHeight="1" x14ac:dyDescent="0.25">
      <c r="A7" s="8" t="s">
        <v>112</v>
      </c>
      <c r="B7" s="115" t="s">
        <v>128</v>
      </c>
      <c r="C7" s="116"/>
      <c r="D7" s="117"/>
    </row>
    <row r="8" spans="1:4" ht="29.25" customHeight="1" x14ac:dyDescent="0.25">
      <c r="A8" s="8" t="s">
        <v>111</v>
      </c>
      <c r="B8" s="115"/>
      <c r="C8" s="116"/>
      <c r="D8" s="117"/>
    </row>
    <row r="9" spans="1:4" x14ac:dyDescent="0.25">
      <c r="A9" s="121" t="s">
        <v>113</v>
      </c>
      <c r="B9" s="121"/>
      <c r="C9" s="121"/>
      <c r="D9" s="121"/>
    </row>
    <row r="10" spans="1:4" ht="15.75" thickBot="1" x14ac:dyDescent="0.3">
      <c r="A10" s="7" t="s">
        <v>30</v>
      </c>
    </row>
    <row r="11" spans="1:4" s="2" customFormat="1" ht="15.75" thickBot="1" x14ac:dyDescent="0.3">
      <c r="B11" s="123" t="s">
        <v>52</v>
      </c>
      <c r="C11" s="124"/>
    </row>
    <row r="12" spans="1:4" x14ac:dyDescent="0.25">
      <c r="B12" s="58" t="s">
        <v>37</v>
      </c>
      <c r="C12" s="59" t="s">
        <v>33</v>
      </c>
    </row>
    <row r="13" spans="1:4" x14ac:dyDescent="0.25">
      <c r="B13" s="71" t="s">
        <v>21</v>
      </c>
      <c r="C13" s="72">
        <v>2</v>
      </c>
    </row>
    <row r="14" spans="1:4" x14ac:dyDescent="0.25">
      <c r="B14" s="71" t="s">
        <v>22</v>
      </c>
      <c r="C14" s="72">
        <v>2</v>
      </c>
    </row>
    <row r="15" spans="1:4" x14ac:dyDescent="0.25">
      <c r="B15" s="71" t="s">
        <v>20</v>
      </c>
      <c r="C15" s="72">
        <v>2</v>
      </c>
    </row>
    <row r="16" spans="1:4" x14ac:dyDescent="0.25">
      <c r="B16" s="71" t="s">
        <v>119</v>
      </c>
      <c r="C16" s="72">
        <v>1</v>
      </c>
    </row>
    <row r="17" spans="1:4" ht="15.75" thickBot="1" x14ac:dyDescent="0.3">
      <c r="B17" s="60" t="s">
        <v>27</v>
      </c>
      <c r="C17" s="68">
        <v>7</v>
      </c>
    </row>
    <row r="18" spans="1:4" x14ac:dyDescent="0.25">
      <c r="C18" s="1"/>
    </row>
    <row r="19" spans="1:4" ht="21" customHeight="1" x14ac:dyDescent="0.25">
      <c r="A19" s="122" t="s">
        <v>46</v>
      </c>
      <c r="B19" s="122"/>
      <c r="C19" s="122"/>
      <c r="D19" s="122"/>
    </row>
    <row r="20" spans="1:4" x14ac:dyDescent="0.25">
      <c r="A20" s="118" t="s">
        <v>31</v>
      </c>
      <c r="B20" s="118"/>
      <c r="C20" s="119" t="s">
        <v>129</v>
      </c>
      <c r="D20" s="119"/>
    </row>
    <row r="21" spans="1:4" x14ac:dyDescent="0.25">
      <c r="A21" s="118" t="s">
        <v>34</v>
      </c>
      <c r="B21" s="118"/>
      <c r="C21" s="120">
        <v>44972</v>
      </c>
      <c r="D21" s="120"/>
    </row>
    <row r="22" spans="1:4" ht="45" customHeight="1" x14ac:dyDescent="0.25">
      <c r="A22" s="118" t="s">
        <v>32</v>
      </c>
      <c r="B22" s="118"/>
      <c r="C22" s="119"/>
      <c r="D22" s="119"/>
    </row>
    <row r="23" spans="1:4" x14ac:dyDescent="0.25">
      <c r="A23" s="4" t="s">
        <v>48</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25"/>
      <c r="B1" s="126" t="s">
        <v>0</v>
      </c>
      <c r="C1" s="126"/>
      <c r="D1" s="126"/>
      <c r="E1" s="126"/>
      <c r="F1" s="126"/>
      <c r="G1" s="126"/>
    </row>
    <row r="2" spans="1:7" ht="38.25" customHeight="1" x14ac:dyDescent="0.25">
      <c r="A2" s="125"/>
      <c r="B2" s="126" t="e">
        <f>'Resumen REV DOC'!B2:C2</f>
        <v>#REF!</v>
      </c>
      <c r="C2" s="126"/>
      <c r="D2" s="126"/>
      <c r="E2" s="126"/>
      <c r="F2" s="126"/>
      <c r="G2" s="3" t="e">
        <f>'Resumen REV DOC'!D2</f>
        <v>#REF!</v>
      </c>
    </row>
    <row r="3" spans="1:7" ht="15" customHeight="1" x14ac:dyDescent="0.25">
      <c r="A3" s="5" t="e">
        <f>'Ejemplo de como llenar.'!#REF!</f>
        <v>#REF!</v>
      </c>
      <c r="B3" s="127" t="e">
        <f>'Ejemplo de como llenar.'!#REF!</f>
        <v>#REF!</v>
      </c>
      <c r="C3" s="127"/>
      <c r="D3" s="127"/>
      <c r="E3" s="127"/>
      <c r="F3" s="127"/>
      <c r="G3" s="127"/>
    </row>
    <row r="4" spans="1:7" x14ac:dyDescent="0.25">
      <c r="A4" s="6" t="s">
        <v>6</v>
      </c>
      <c r="B4" s="130" t="e">
        <f>'Ejemplo de como llenar.'!#REF!</f>
        <v>#REF!</v>
      </c>
      <c r="C4" s="130"/>
      <c r="D4" s="130"/>
      <c r="E4" s="130"/>
    </row>
    <row r="5" spans="1:7" x14ac:dyDescent="0.25">
      <c r="A5" s="6" t="s">
        <v>7</v>
      </c>
      <c r="B5" s="130" t="e">
        <f>'Ejemplo de como llenar.'!#REF!</f>
        <v>#REF!</v>
      </c>
      <c r="C5" s="130"/>
      <c r="D5" s="130"/>
      <c r="E5" s="130"/>
    </row>
    <row r="6" spans="1:7" x14ac:dyDescent="0.25">
      <c r="A6" s="131" t="s">
        <v>122</v>
      </c>
      <c r="B6" s="128"/>
      <c r="C6" s="128"/>
      <c r="D6" s="128"/>
      <c r="E6" s="128"/>
      <c r="F6" s="128"/>
      <c r="G6" s="128"/>
    </row>
    <row r="7" spans="1:7" x14ac:dyDescent="0.25">
      <c r="A7" s="14"/>
      <c r="B7" s="14"/>
      <c r="C7"/>
      <c r="D7" s="66" t="s">
        <v>37</v>
      </c>
      <c r="E7" s="67" t="s">
        <v>47</v>
      </c>
      <c r="G7" s="14"/>
    </row>
    <row r="8" spans="1:7" x14ac:dyDescent="0.25">
      <c r="A8" s="14"/>
      <c r="B8" s="14"/>
      <c r="C8"/>
      <c r="D8" s="7" t="s">
        <v>24</v>
      </c>
      <c r="E8">
        <v>1</v>
      </c>
      <c r="G8" s="14"/>
    </row>
    <row r="9" spans="1:7" x14ac:dyDescent="0.25">
      <c r="A9" s="14"/>
      <c r="B9" s="14"/>
      <c r="C9"/>
      <c r="D9" s="7" t="s">
        <v>120</v>
      </c>
      <c r="E9">
        <v>1</v>
      </c>
      <c r="G9" s="14"/>
    </row>
    <row r="10" spans="1:7" x14ac:dyDescent="0.25">
      <c r="A10" s="14"/>
      <c r="B10" s="14"/>
      <c r="C10"/>
      <c r="D10" s="7" t="s">
        <v>14</v>
      </c>
      <c r="E10">
        <v>2</v>
      </c>
      <c r="G10" s="14"/>
    </row>
    <row r="11" spans="1:7" x14ac:dyDescent="0.25">
      <c r="A11" s="14"/>
      <c r="B11" s="14"/>
      <c r="C11"/>
      <c r="D11" s="7" t="s">
        <v>15</v>
      </c>
      <c r="E11">
        <v>1</v>
      </c>
      <c r="G11" s="14"/>
    </row>
    <row r="12" spans="1:7" x14ac:dyDescent="0.25">
      <c r="A12" s="14"/>
      <c r="B12" s="14"/>
      <c r="C12"/>
      <c r="D12" s="1" t="s">
        <v>27</v>
      </c>
      <c r="E12" s="1">
        <v>5</v>
      </c>
      <c r="G12" s="14"/>
    </row>
    <row r="13" spans="1:7" ht="6" customHeight="1" x14ac:dyDescent="0.25">
      <c r="A13" s="14"/>
      <c r="B13" s="14"/>
      <c r="C13"/>
      <c r="D13" s="1"/>
      <c r="E13" s="1"/>
      <c r="G13" s="14"/>
    </row>
    <row r="14" spans="1:7" x14ac:dyDescent="0.25">
      <c r="A14" s="132" t="s">
        <v>46</v>
      </c>
      <c r="B14" s="132"/>
      <c r="C14" s="132"/>
      <c r="D14" s="132"/>
      <c r="E14" s="132"/>
      <c r="F14" s="132"/>
      <c r="G14" s="132"/>
    </row>
    <row r="15" spans="1:7" x14ac:dyDescent="0.25">
      <c r="A15" s="14"/>
      <c r="B15" s="14"/>
      <c r="C15" s="15" t="s">
        <v>31</v>
      </c>
      <c r="D15" s="119" t="str">
        <f>'Resumen REV DOC'!C20</f>
        <v>Juan Perez</v>
      </c>
      <c r="E15" s="119"/>
      <c r="F15" s="119"/>
      <c r="G15" s="14"/>
    </row>
    <row r="16" spans="1:7" x14ac:dyDescent="0.25">
      <c r="A16" s="14"/>
      <c r="B16" s="14"/>
      <c r="C16" s="15" t="s">
        <v>34</v>
      </c>
      <c r="D16" s="120">
        <v>44982</v>
      </c>
      <c r="E16" s="120"/>
      <c r="F16" s="120"/>
      <c r="G16" s="14"/>
    </row>
    <row r="17" spans="1:7" ht="42" customHeight="1" x14ac:dyDescent="0.25">
      <c r="A17" s="14"/>
      <c r="B17" s="14"/>
      <c r="C17" s="15" t="s">
        <v>32</v>
      </c>
      <c r="D17" s="119"/>
      <c r="E17" s="119"/>
      <c r="F17" s="119"/>
      <c r="G17" s="14"/>
    </row>
    <row r="18" spans="1:7" x14ac:dyDescent="0.25">
      <c r="A18" s="14"/>
      <c r="B18" s="14"/>
      <c r="C18" s="4" t="s">
        <v>48</v>
      </c>
      <c r="D18" s="14"/>
      <c r="E18" s="14"/>
      <c r="F18" s="62"/>
      <c r="G18" s="14"/>
    </row>
    <row r="19" spans="1:7" ht="6.75" customHeight="1" x14ac:dyDescent="0.25">
      <c r="A19" s="14"/>
      <c r="B19" s="14"/>
      <c r="C19" s="4"/>
      <c r="D19" s="14"/>
      <c r="E19" s="14"/>
      <c r="F19" s="62"/>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25"/>
      <c r="B1" s="126" t="s">
        <v>0</v>
      </c>
      <c r="C1" s="126"/>
      <c r="D1" s="126"/>
      <c r="E1" s="126"/>
      <c r="F1" s="126"/>
      <c r="G1" s="126"/>
    </row>
    <row r="2" spans="1:7" customFormat="1" ht="38.25" customHeight="1" x14ac:dyDescent="0.25">
      <c r="A2" s="125"/>
      <c r="B2" s="126" t="e">
        <f>'Resumen REV DOC'!B2</f>
        <v>#REF!</v>
      </c>
      <c r="C2" s="126"/>
      <c r="D2" s="126"/>
      <c r="E2" s="126"/>
      <c r="F2" s="126"/>
      <c r="G2" s="3" t="e">
        <f>'Resumen REV DOC'!D2</f>
        <v>#REF!</v>
      </c>
    </row>
    <row r="3" spans="1:7" customFormat="1" ht="15" customHeight="1" x14ac:dyDescent="0.25">
      <c r="A3" s="5" t="e">
        <f>'Ejemplo de como llenar.'!#REF!</f>
        <v>#REF!</v>
      </c>
      <c r="B3" s="127" t="e">
        <f>'Ejemplo de como llenar.'!#REF!</f>
        <v>#REF!</v>
      </c>
      <c r="C3" s="127"/>
      <c r="D3" s="127"/>
      <c r="E3" s="127"/>
      <c r="F3" s="127"/>
      <c r="G3" s="127"/>
    </row>
    <row r="4" spans="1:7" customFormat="1" x14ac:dyDescent="0.25">
      <c r="A4" s="6" t="s">
        <v>6</v>
      </c>
      <c r="B4" s="130" t="e">
        <f>'Ejemplo de como llenar.'!#REF!</f>
        <v>#REF!</v>
      </c>
      <c r="C4" s="130"/>
      <c r="D4" s="130"/>
      <c r="E4" s="130"/>
      <c r="F4" s="130"/>
    </row>
    <row r="5" spans="1:7" customFormat="1" x14ac:dyDescent="0.25">
      <c r="A5" s="6" t="s">
        <v>7</v>
      </c>
      <c r="B5" s="130" t="e">
        <f>'Ejemplo de como llenar.'!#REF!</f>
        <v>#REF!</v>
      </c>
      <c r="C5" s="130"/>
      <c r="D5" s="130"/>
      <c r="E5" s="130"/>
      <c r="F5" s="130"/>
    </row>
    <row r="6" spans="1:7" customFormat="1" x14ac:dyDescent="0.25">
      <c r="A6" s="131" t="s">
        <v>122</v>
      </c>
      <c r="B6" s="128"/>
      <c r="C6" s="128"/>
      <c r="D6" s="128"/>
      <c r="E6" s="128"/>
      <c r="F6" s="128"/>
      <c r="G6" s="128"/>
    </row>
    <row r="7" spans="1:7" customFormat="1" ht="6.75" customHeight="1" x14ac:dyDescent="0.25">
      <c r="A7" s="14"/>
      <c r="B7" s="14"/>
      <c r="C7" s="14"/>
      <c r="D7" s="4"/>
      <c r="E7" s="14"/>
      <c r="F7" s="14"/>
      <c r="G7" s="14"/>
    </row>
    <row r="8" spans="1:7" customFormat="1" x14ac:dyDescent="0.25">
      <c r="A8" s="132" t="s">
        <v>125</v>
      </c>
      <c r="B8" s="132"/>
      <c r="C8" s="132"/>
      <c r="D8" s="132"/>
      <c r="E8" s="132"/>
      <c r="F8" s="132"/>
      <c r="G8" s="132"/>
    </row>
    <row r="9" spans="1:7" customFormat="1" x14ac:dyDescent="0.25">
      <c r="B9" s="13"/>
      <c r="C9" s="77" t="s">
        <v>39</v>
      </c>
      <c r="D9" s="78" t="s">
        <v>120</v>
      </c>
      <c r="E9" s="10"/>
      <c r="F9" s="13"/>
    </row>
    <row r="10" spans="1:7" customFormat="1" x14ac:dyDescent="0.25">
      <c r="B10" s="11"/>
      <c r="C10" s="9"/>
      <c r="D10" s="9"/>
      <c r="F10" s="11"/>
    </row>
    <row r="11" spans="1:7" s="2" customFormat="1" ht="30" x14ac:dyDescent="0.25">
      <c r="B11" s="12" t="s">
        <v>38</v>
      </c>
      <c r="C11" s="73" t="s">
        <v>116</v>
      </c>
      <c r="D11" s="73" t="s">
        <v>5</v>
      </c>
      <c r="E11" s="73" t="s">
        <v>12</v>
      </c>
      <c r="F11" s="12" t="s">
        <v>123</v>
      </c>
    </row>
    <row r="12" spans="1:7" x14ac:dyDescent="0.25">
      <c r="B12" s="76">
        <f>IF(LEN(C12)&gt;0,ROW(C12)-ROW($C$11),"")</f>
        <v>1</v>
      </c>
      <c r="C12" s="70" t="s">
        <v>117</v>
      </c>
      <c r="D12" s="70" t="s">
        <v>4</v>
      </c>
      <c r="E12" s="67" t="s">
        <v>127</v>
      </c>
      <c r="F12" s="64" t="s">
        <v>130</v>
      </c>
    </row>
    <row r="13" spans="1:7" x14ac:dyDescent="0.25">
      <c r="B13" s="76" t="str">
        <f t="shared" ref="B13:B33" si="0">IF(LEN(C13)&gt;0,ROW(C13)-ROW($C$11),"")</f>
        <v/>
      </c>
      <c r="C13"/>
      <c r="D13"/>
      <c r="E13"/>
      <c r="F13" s="64"/>
    </row>
    <row r="14" spans="1:7" s="2" customFormat="1" x14ac:dyDescent="0.25">
      <c r="B14" s="76" t="str">
        <f t="shared" si="0"/>
        <v/>
      </c>
      <c r="C14"/>
      <c r="D14"/>
      <c r="E14"/>
      <c r="F14" s="64"/>
    </row>
    <row r="15" spans="1:7" x14ac:dyDescent="0.25">
      <c r="B15" s="76" t="str">
        <f t="shared" si="0"/>
        <v/>
      </c>
      <c r="C15"/>
      <c r="D15"/>
      <c r="E15"/>
      <c r="F15" s="64"/>
    </row>
    <row r="16" spans="1:7" x14ac:dyDescent="0.25">
      <c r="B16" s="76" t="str">
        <f t="shared" si="0"/>
        <v/>
      </c>
      <c r="C16" s="10"/>
      <c r="D16" s="10"/>
      <c r="F16" s="64"/>
    </row>
    <row r="17" spans="2:6" x14ac:dyDescent="0.25">
      <c r="B17" s="76" t="str">
        <f t="shared" si="0"/>
        <v/>
      </c>
      <c r="C17" s="10"/>
      <c r="D17" s="10"/>
      <c r="F17" s="76"/>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6" x14ac:dyDescent="0.25">
      <c r="B33" s="76" t="str">
        <f t="shared" si="0"/>
        <v/>
      </c>
      <c r="C33" s="10"/>
      <c r="D33" s="10"/>
      <c r="F33" s="64"/>
    </row>
    <row r="34" spans="2:6" x14ac:dyDescent="0.25">
      <c r="B34" s="76" t="str">
        <f>IF(LEN(C34)&gt;0,COUNTIF($C$12:C34,C34),"")</f>
        <v/>
      </c>
      <c r="C34" s="10"/>
      <c r="D34" s="10"/>
      <c r="F34" s="64"/>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25"/>
      <c r="B1" s="126" t="s">
        <v>0</v>
      </c>
      <c r="C1" s="126"/>
      <c r="D1" s="126"/>
      <c r="E1" s="126"/>
      <c r="F1" s="126"/>
      <c r="G1" s="126"/>
    </row>
    <row r="2" spans="1:7" customFormat="1" ht="38.25" customHeight="1" x14ac:dyDescent="0.25">
      <c r="A2" s="125"/>
      <c r="B2" s="126" t="e">
        <f>'Resumen REV DOC'!B2:C2</f>
        <v>#REF!</v>
      </c>
      <c r="C2" s="126"/>
      <c r="D2" s="126"/>
      <c r="E2" s="126"/>
      <c r="F2" s="126"/>
      <c r="G2" s="3" t="e">
        <f>'Resumen REV DOC'!D2</f>
        <v>#REF!</v>
      </c>
    </row>
    <row r="3" spans="1:7" customFormat="1" ht="15" customHeight="1" x14ac:dyDescent="0.25">
      <c r="A3" s="5" t="e">
        <f>'Ejemplo de como llenar.'!#REF!</f>
        <v>#REF!</v>
      </c>
      <c r="B3" s="127" t="e">
        <f>'Ejemplo de como llenar.'!#REF!</f>
        <v>#REF!</v>
      </c>
      <c r="C3" s="127"/>
      <c r="D3" s="127"/>
      <c r="E3" s="127"/>
      <c r="F3" s="127"/>
      <c r="G3" s="127"/>
    </row>
    <row r="4" spans="1:7" customFormat="1" x14ac:dyDescent="0.25">
      <c r="A4" s="6" t="s">
        <v>6</v>
      </c>
      <c r="B4" s="130" t="e">
        <f>'Ejemplo de como llenar.'!#REF!</f>
        <v>#REF!</v>
      </c>
      <c r="C4" s="130"/>
      <c r="D4" s="130"/>
      <c r="E4" s="130"/>
      <c r="F4" s="130"/>
    </row>
    <row r="5" spans="1:7" customFormat="1" x14ac:dyDescent="0.25">
      <c r="A5" s="6" t="s">
        <v>7</v>
      </c>
      <c r="B5" s="130" t="e">
        <f>'Ejemplo de como llenar.'!#REF!</f>
        <v>#REF!</v>
      </c>
      <c r="C5" s="130"/>
      <c r="D5" s="130"/>
      <c r="E5" s="130"/>
      <c r="F5" s="130"/>
    </row>
    <row r="6" spans="1:7" customFormat="1" x14ac:dyDescent="0.25">
      <c r="A6" s="131" t="s">
        <v>122</v>
      </c>
      <c r="B6" s="128"/>
      <c r="C6" s="128"/>
      <c r="D6" s="128"/>
      <c r="E6" s="128"/>
      <c r="F6" s="128"/>
      <c r="G6" s="128"/>
    </row>
    <row r="7" spans="1:7" customFormat="1" x14ac:dyDescent="0.25">
      <c r="A7" s="132" t="s">
        <v>126</v>
      </c>
      <c r="B7" s="132"/>
      <c r="C7" s="132"/>
      <c r="D7" s="132"/>
      <c r="E7" s="132"/>
      <c r="F7" s="132"/>
      <c r="G7" s="132"/>
    </row>
    <row r="8" spans="1:7" customFormat="1" ht="30" x14ac:dyDescent="0.25">
      <c r="B8" s="13"/>
      <c r="C8" s="79" t="s">
        <v>39</v>
      </c>
      <c r="D8" s="78" t="s">
        <v>24</v>
      </c>
      <c r="E8" s="10"/>
    </row>
    <row r="9" spans="1:7" customFormat="1" x14ac:dyDescent="0.25">
      <c r="B9" s="11"/>
      <c r="C9" s="9"/>
      <c r="D9" s="9"/>
    </row>
    <row r="10" spans="1:7" s="70" customFormat="1" ht="30" x14ac:dyDescent="0.25">
      <c r="B10" s="74" t="s">
        <v>40</v>
      </c>
      <c r="C10" s="74" t="s">
        <v>116</v>
      </c>
      <c r="D10" s="74" t="s">
        <v>5</v>
      </c>
      <c r="E10" s="74" t="s">
        <v>12</v>
      </c>
      <c r="F10" s="61" t="s">
        <v>124</v>
      </c>
    </row>
    <row r="11" spans="1:7" x14ac:dyDescent="0.25">
      <c r="B11" s="76">
        <f>IF(LEN(C11)&gt;0,ROW(C11)-ROW($C$10),"")</f>
        <v>1</v>
      </c>
      <c r="C11" s="67" t="s">
        <v>41</v>
      </c>
      <c r="D11" s="67" t="s">
        <v>114</v>
      </c>
      <c r="E11" s="67" t="s">
        <v>127</v>
      </c>
      <c r="F11" s="64" t="s">
        <v>131</v>
      </c>
    </row>
    <row r="12" spans="1:7" x14ac:dyDescent="0.25">
      <c r="B12" s="76" t="str">
        <f t="shared" ref="B12:B32" si="0">IF(LEN(C12)&gt;0,ROW(C12)-ROW($C$10),"")</f>
        <v/>
      </c>
      <c r="C12"/>
      <c r="D12"/>
      <c r="E12"/>
      <c r="F12" s="64"/>
    </row>
    <row r="13" spans="1:7" s="2" customFormat="1" x14ac:dyDescent="0.25">
      <c r="B13" s="76" t="str">
        <f t="shared" si="0"/>
        <v/>
      </c>
      <c r="C13"/>
      <c r="D13"/>
      <c r="E13"/>
      <c r="F13" s="64"/>
    </row>
    <row r="14" spans="1:7" x14ac:dyDescent="0.25">
      <c r="B14" s="76" t="str">
        <f t="shared" si="0"/>
        <v/>
      </c>
      <c r="C14" s="10"/>
      <c r="D14" s="10"/>
      <c r="F14" s="64"/>
    </row>
    <row r="15" spans="1:7" x14ac:dyDescent="0.25">
      <c r="B15" s="76" t="str">
        <f t="shared" si="0"/>
        <v/>
      </c>
      <c r="C15" s="10"/>
      <c r="D15" s="10"/>
      <c r="F15" s="76"/>
    </row>
    <row r="16" spans="1:7" x14ac:dyDescent="0.25">
      <c r="B16" s="76" t="str">
        <f t="shared" si="0"/>
        <v/>
      </c>
      <c r="C16" s="10"/>
      <c r="D16" s="10"/>
      <c r="F16" s="64"/>
    </row>
    <row r="17" spans="2:6" x14ac:dyDescent="0.25">
      <c r="B17" s="76" t="str">
        <f t="shared" si="0"/>
        <v/>
      </c>
      <c r="C17" s="10"/>
      <c r="D17" s="10"/>
      <c r="F17" s="64"/>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8" customWidth="1"/>
    <col min="2" max="2" width="35.85546875" style="28" customWidth="1"/>
    <col min="3" max="3" width="13" style="28" customWidth="1"/>
    <col min="4" max="6" width="11.42578125" style="28"/>
    <col min="7" max="7" width="17.5703125" style="28" customWidth="1"/>
    <col min="8" max="16384" width="11.42578125" style="28"/>
  </cols>
  <sheetData>
    <row r="1" spans="1:7" x14ac:dyDescent="0.3">
      <c r="A1" s="134"/>
      <c r="B1" s="134"/>
      <c r="C1" s="134"/>
      <c r="D1" s="134"/>
      <c r="E1" s="134"/>
      <c r="F1" s="134"/>
      <c r="G1" s="134"/>
    </row>
    <row r="2" spans="1:7" ht="14.25" x14ac:dyDescent="0.3">
      <c r="A2" s="26" t="s">
        <v>54</v>
      </c>
      <c r="B2" s="27" t="s">
        <v>51</v>
      </c>
      <c r="C2" s="25"/>
    </row>
    <row r="3" spans="1:7" s="31" customFormat="1" ht="31.5" customHeight="1" x14ac:dyDescent="0.25">
      <c r="A3" s="133" t="s">
        <v>53</v>
      </c>
      <c r="B3" s="133"/>
      <c r="C3" s="133"/>
      <c r="D3" s="133"/>
      <c r="E3" s="133"/>
      <c r="F3" s="133"/>
      <c r="G3" s="133"/>
    </row>
    <row r="4" spans="1:7" ht="6" customHeight="1" x14ac:dyDescent="0.3">
      <c r="A4" s="25"/>
      <c r="B4" s="25"/>
      <c r="C4" s="25"/>
    </row>
    <row r="5" spans="1:7" ht="14.25" x14ac:dyDescent="0.3">
      <c r="A5" s="26" t="s">
        <v>55</v>
      </c>
      <c r="B5" s="27" t="s">
        <v>56</v>
      </c>
      <c r="C5" s="25"/>
    </row>
    <row r="6" spans="1:7" ht="14.25" customHeight="1" x14ac:dyDescent="0.3">
      <c r="A6" s="133" t="s">
        <v>57</v>
      </c>
      <c r="B6" s="133"/>
      <c r="C6" s="133"/>
      <c r="D6" s="133"/>
      <c r="E6" s="133"/>
      <c r="F6" s="133"/>
      <c r="G6" s="133"/>
    </row>
    <row r="7" spans="1:7" ht="14.25" x14ac:dyDescent="0.3">
      <c r="A7" s="35" t="s">
        <v>67</v>
      </c>
      <c r="B7" s="36" t="s">
        <v>68</v>
      </c>
      <c r="C7" s="37"/>
    </row>
    <row r="8" spans="1:7" ht="28.5" customHeight="1" x14ac:dyDescent="0.3">
      <c r="A8" s="133" t="s">
        <v>74</v>
      </c>
      <c r="B8" s="133"/>
      <c r="C8" s="133"/>
      <c r="D8" s="133"/>
      <c r="E8" s="133"/>
      <c r="F8" s="133"/>
      <c r="G8" s="133"/>
    </row>
    <row r="9" spans="1:7" ht="29.25" customHeight="1" x14ac:dyDescent="0.3">
      <c r="A9" s="133" t="s">
        <v>75</v>
      </c>
      <c r="B9" s="133"/>
      <c r="C9" s="133"/>
      <c r="D9" s="133"/>
      <c r="E9" s="133"/>
      <c r="F9" s="133"/>
      <c r="G9" s="133"/>
    </row>
    <row r="10" spans="1:7" ht="31.5" customHeight="1" x14ac:dyDescent="0.3">
      <c r="A10" s="133" t="s">
        <v>76</v>
      </c>
      <c r="B10" s="133"/>
      <c r="C10" s="133"/>
      <c r="D10" s="133"/>
      <c r="E10" s="133"/>
      <c r="F10" s="133"/>
      <c r="G10" s="133"/>
    </row>
    <row r="11" spans="1:7" ht="15" customHeight="1" x14ac:dyDescent="0.3">
      <c r="A11" s="32" t="s">
        <v>13</v>
      </c>
      <c r="B11" s="33" t="s">
        <v>8</v>
      </c>
      <c r="C11" s="140" t="s">
        <v>9</v>
      </c>
      <c r="D11" s="141"/>
      <c r="E11" s="141"/>
      <c r="F11" s="141"/>
      <c r="G11" s="141"/>
    </row>
    <row r="12" spans="1:7" ht="6" customHeight="1" x14ac:dyDescent="0.3"/>
    <row r="13" spans="1:7" ht="14.25" x14ac:dyDescent="0.3">
      <c r="A13" s="35" t="s">
        <v>67</v>
      </c>
      <c r="B13" s="36" t="s">
        <v>69</v>
      </c>
      <c r="C13" s="25"/>
    </row>
    <row r="14" spans="1:7" ht="18" customHeight="1" x14ac:dyDescent="0.3">
      <c r="A14" s="133" t="s">
        <v>70</v>
      </c>
      <c r="B14" s="133"/>
      <c r="C14" s="133"/>
      <c r="D14" s="133"/>
      <c r="E14" s="133"/>
      <c r="F14" s="133"/>
      <c r="G14" s="133"/>
    </row>
    <row r="15" spans="1:7" ht="32.25" customHeight="1" x14ac:dyDescent="0.3">
      <c r="A15" s="133" t="s">
        <v>71</v>
      </c>
      <c r="B15" s="133"/>
      <c r="C15" s="133"/>
      <c r="D15" s="133"/>
      <c r="E15" s="133"/>
      <c r="F15" s="133"/>
      <c r="G15" s="133"/>
    </row>
    <row r="16" spans="1:7" ht="18.75" customHeight="1" thickBot="1" x14ac:dyDescent="0.35">
      <c r="A16" s="133" t="s">
        <v>72</v>
      </c>
      <c r="B16" s="133"/>
      <c r="C16" s="133"/>
      <c r="D16" s="133"/>
      <c r="E16" s="133"/>
      <c r="F16" s="133"/>
      <c r="G16" s="133"/>
    </row>
    <row r="17" spans="1:7" ht="225.75" customHeight="1" x14ac:dyDescent="0.3">
      <c r="A17" s="39"/>
      <c r="B17" s="46"/>
      <c r="C17" s="39"/>
      <c r="D17" s="38"/>
      <c r="E17" s="38"/>
      <c r="F17" s="38"/>
      <c r="G17" s="47"/>
    </row>
    <row r="18" spans="1:7" ht="41.25" customHeight="1" thickBot="1" x14ac:dyDescent="0.35">
      <c r="A18" s="138" t="s">
        <v>73</v>
      </c>
      <c r="B18" s="139"/>
      <c r="C18" s="149" t="s">
        <v>78</v>
      </c>
      <c r="D18" s="150"/>
      <c r="E18" s="150"/>
      <c r="F18" s="150"/>
      <c r="G18" s="151"/>
    </row>
    <row r="19" spans="1:7" ht="6" customHeight="1" x14ac:dyDescent="0.3">
      <c r="A19" s="34"/>
      <c r="B19" s="34"/>
      <c r="C19" s="34"/>
    </row>
    <row r="20" spans="1:7" ht="14.25" x14ac:dyDescent="0.3">
      <c r="A20" s="26" t="s">
        <v>58</v>
      </c>
      <c r="B20" s="27" t="s">
        <v>61</v>
      </c>
      <c r="C20" s="25"/>
    </row>
    <row r="21" spans="1:7" ht="14.25" x14ac:dyDescent="0.3">
      <c r="A21" s="26" t="s">
        <v>60</v>
      </c>
      <c r="B21" s="27" t="s">
        <v>59</v>
      </c>
      <c r="C21" s="25"/>
    </row>
    <row r="22" spans="1:7" ht="20.25" customHeight="1" x14ac:dyDescent="0.3">
      <c r="A22" s="133" t="s">
        <v>77</v>
      </c>
      <c r="B22" s="133"/>
      <c r="C22" s="133"/>
      <c r="D22" s="133"/>
      <c r="E22" s="133"/>
      <c r="F22" s="133"/>
      <c r="G22" s="133"/>
    </row>
    <row r="23" spans="1:7" ht="20.25" customHeight="1" x14ac:dyDescent="0.3">
      <c r="A23" s="133" t="s">
        <v>63</v>
      </c>
      <c r="B23" s="133"/>
      <c r="C23" s="133"/>
      <c r="D23" s="133"/>
      <c r="E23" s="133"/>
      <c r="F23" s="133"/>
      <c r="G23" s="133"/>
    </row>
    <row r="24" spans="1:7" ht="47.25" customHeight="1" x14ac:dyDescent="0.3">
      <c r="A24" s="133" t="s">
        <v>64</v>
      </c>
      <c r="B24" s="133"/>
      <c r="C24" s="133"/>
      <c r="D24" s="133"/>
      <c r="E24" s="133"/>
      <c r="F24" s="133"/>
      <c r="G24" s="133"/>
    </row>
    <row r="25" spans="1:7" ht="12" customHeight="1" thickBot="1" x14ac:dyDescent="0.35">
      <c r="A25" s="37"/>
      <c r="B25" s="37"/>
      <c r="C25" s="37"/>
    </row>
    <row r="26" spans="1:7" ht="123.75" customHeight="1" x14ac:dyDescent="0.3">
      <c r="A26" s="152"/>
      <c r="B26" s="153"/>
      <c r="C26" s="153"/>
      <c r="D26" s="153"/>
      <c r="E26" s="153"/>
      <c r="F26" s="153"/>
      <c r="G26" s="154"/>
    </row>
    <row r="27" spans="1:7" ht="35.25" customHeight="1" thickBot="1" x14ac:dyDescent="0.35">
      <c r="A27" s="135" t="s">
        <v>65</v>
      </c>
      <c r="B27" s="136"/>
      <c r="C27" s="136"/>
      <c r="D27" s="136"/>
      <c r="E27" s="136"/>
      <c r="F27" s="136"/>
      <c r="G27" s="137"/>
    </row>
    <row r="28" spans="1:7" ht="131.25" customHeight="1" thickBot="1" x14ac:dyDescent="0.35">
      <c r="A28" s="161" t="s">
        <v>66</v>
      </c>
      <c r="B28" s="162"/>
      <c r="C28" s="162"/>
      <c r="D28" s="162"/>
      <c r="E28" s="162"/>
      <c r="F28" s="45"/>
      <c r="G28" s="48"/>
    </row>
    <row r="29" spans="1:7" ht="8.25" customHeight="1" x14ac:dyDescent="0.3">
      <c r="A29" s="44"/>
      <c r="B29" s="44"/>
      <c r="C29" s="44"/>
    </row>
    <row r="30" spans="1:7" x14ac:dyDescent="0.3">
      <c r="A30" s="29" t="s">
        <v>62</v>
      </c>
      <c r="B30" s="30" t="s">
        <v>101</v>
      </c>
    </row>
    <row r="31" spans="1:7" x14ac:dyDescent="0.3">
      <c r="A31" s="160" t="s">
        <v>82</v>
      </c>
      <c r="B31" s="160"/>
      <c r="C31" s="160"/>
      <c r="D31" s="160"/>
      <c r="E31" s="160"/>
      <c r="F31" s="160"/>
      <c r="G31" s="160"/>
    </row>
    <row r="32" spans="1:7" ht="15.75" x14ac:dyDescent="0.3">
      <c r="A32" s="163" t="s">
        <v>8</v>
      </c>
      <c r="B32" s="164"/>
      <c r="C32" s="164"/>
      <c r="D32" s="164"/>
      <c r="E32" s="164"/>
      <c r="F32" s="164"/>
      <c r="G32" s="165"/>
    </row>
    <row r="33" spans="1:7" ht="44.25" customHeight="1" x14ac:dyDescent="0.3">
      <c r="A33" s="156" t="s">
        <v>36</v>
      </c>
      <c r="B33" s="156"/>
      <c r="C33" s="156"/>
      <c r="D33" s="157" t="s">
        <v>35</v>
      </c>
      <c r="E33" s="157"/>
      <c r="F33" s="158" t="s">
        <v>49</v>
      </c>
      <c r="G33" s="159"/>
    </row>
    <row r="34" spans="1:7" x14ac:dyDescent="0.3">
      <c r="A34" s="18" t="s">
        <v>1</v>
      </c>
      <c r="B34" s="19" t="s">
        <v>2</v>
      </c>
      <c r="C34" s="19" t="s">
        <v>3</v>
      </c>
      <c r="D34" s="20" t="s">
        <v>25</v>
      </c>
      <c r="E34" s="20" t="s">
        <v>26</v>
      </c>
      <c r="F34" s="20" t="s">
        <v>83</v>
      </c>
      <c r="G34" s="21" t="s">
        <v>50</v>
      </c>
    </row>
    <row r="35" spans="1:7" x14ac:dyDescent="0.3">
      <c r="A35" s="22" t="s">
        <v>79</v>
      </c>
      <c r="B35" s="22" t="s">
        <v>80</v>
      </c>
      <c r="C35" s="22">
        <v>1</v>
      </c>
      <c r="D35" s="40" t="s">
        <v>81</v>
      </c>
      <c r="E35" s="40" t="s">
        <v>81</v>
      </c>
      <c r="F35" s="22" t="s">
        <v>16</v>
      </c>
      <c r="G35" s="41"/>
    </row>
    <row r="36" spans="1:7" ht="22.5" x14ac:dyDescent="0.3">
      <c r="A36" s="23" t="s">
        <v>93</v>
      </c>
      <c r="B36" s="23" t="s">
        <v>94</v>
      </c>
      <c r="C36" s="23" t="s">
        <v>95</v>
      </c>
      <c r="D36" s="23" t="s">
        <v>85</v>
      </c>
      <c r="E36" s="42">
        <v>44969</v>
      </c>
      <c r="F36" s="22" t="s">
        <v>16</v>
      </c>
      <c r="G36" s="43"/>
    </row>
    <row r="37" spans="1:7" x14ac:dyDescent="0.3">
      <c r="A37" s="22" t="s">
        <v>84</v>
      </c>
      <c r="B37" s="22" t="s">
        <v>86</v>
      </c>
      <c r="C37" s="22">
        <v>1</v>
      </c>
      <c r="D37" s="40" t="s">
        <v>81</v>
      </c>
      <c r="E37" s="40" t="s">
        <v>81</v>
      </c>
      <c r="F37" s="22" t="s">
        <v>16</v>
      </c>
      <c r="G37" s="41"/>
    </row>
    <row r="38" spans="1:7" ht="78.75" x14ac:dyDescent="0.3">
      <c r="A38" s="23" t="s">
        <v>89</v>
      </c>
      <c r="B38" s="23" t="s">
        <v>87</v>
      </c>
      <c r="C38" s="23" t="s">
        <v>88</v>
      </c>
      <c r="D38" s="23" t="s">
        <v>81</v>
      </c>
      <c r="E38" s="42" t="s">
        <v>81</v>
      </c>
      <c r="F38" s="22" t="s">
        <v>17</v>
      </c>
      <c r="G38" s="24" t="s">
        <v>90</v>
      </c>
    </row>
    <row r="39" spans="1:7" x14ac:dyDescent="0.3">
      <c r="A39" s="22" t="s">
        <v>91</v>
      </c>
      <c r="B39" s="22" t="s">
        <v>92</v>
      </c>
      <c r="C39" s="22">
        <v>1</v>
      </c>
      <c r="D39" s="40" t="s">
        <v>81</v>
      </c>
      <c r="E39" s="40" t="s">
        <v>81</v>
      </c>
      <c r="F39" s="22" t="s">
        <v>16</v>
      </c>
      <c r="G39" s="41"/>
    </row>
    <row r="40" spans="1:7" s="31" customFormat="1" x14ac:dyDescent="0.25">
      <c r="A40" s="155" t="s">
        <v>96</v>
      </c>
      <c r="B40" s="155"/>
      <c r="C40" s="155"/>
      <c r="D40" s="155"/>
      <c r="E40" s="155"/>
      <c r="F40" s="155"/>
      <c r="G40" s="155"/>
    </row>
    <row r="41" spans="1:7" s="31" customFormat="1" ht="26.25" customHeight="1" x14ac:dyDescent="0.25">
      <c r="A41" s="155" t="s">
        <v>97</v>
      </c>
      <c r="B41" s="155"/>
      <c r="C41" s="155"/>
      <c r="D41" s="155"/>
      <c r="E41" s="155"/>
      <c r="F41" s="155"/>
      <c r="G41" s="155"/>
    </row>
    <row r="42" spans="1:7" x14ac:dyDescent="0.3">
      <c r="A42" s="155" t="s">
        <v>98</v>
      </c>
      <c r="B42" s="155"/>
      <c r="C42" s="155"/>
      <c r="D42" s="155"/>
      <c r="E42" s="155"/>
      <c r="F42" s="155"/>
      <c r="G42" s="155"/>
    </row>
    <row r="43" spans="1:7" ht="26.25" customHeight="1" x14ac:dyDescent="0.3">
      <c r="A43" s="155" t="s">
        <v>99</v>
      </c>
      <c r="B43" s="155"/>
      <c r="C43" s="155"/>
      <c r="D43" s="155"/>
      <c r="E43" s="155"/>
      <c r="F43" s="155"/>
      <c r="G43" s="155"/>
    </row>
    <row r="44" spans="1:7" ht="6.75" customHeight="1" x14ac:dyDescent="0.3"/>
    <row r="45" spans="1:7" x14ac:dyDescent="0.3">
      <c r="A45" s="29" t="s">
        <v>102</v>
      </c>
      <c r="B45" s="30" t="s">
        <v>100</v>
      </c>
    </row>
    <row r="46" spans="1:7" ht="32.25" customHeight="1" x14ac:dyDescent="0.3">
      <c r="A46" s="142" t="s">
        <v>103</v>
      </c>
      <c r="B46" s="142"/>
      <c r="C46" s="142"/>
      <c r="D46" s="142"/>
      <c r="E46" s="142"/>
      <c r="F46" s="142"/>
      <c r="G46" s="142"/>
    </row>
    <row r="47" spans="1:7" ht="15.75" customHeight="1" x14ac:dyDescent="0.3">
      <c r="A47" s="147" t="s">
        <v>9</v>
      </c>
      <c r="B47" s="148"/>
      <c r="C47" s="148"/>
      <c r="D47" s="148"/>
      <c r="E47" s="148"/>
      <c r="F47" s="148"/>
    </row>
    <row r="48" spans="1:7" ht="13.5" customHeight="1" x14ac:dyDescent="0.3">
      <c r="A48" s="168" t="s">
        <v>18</v>
      </c>
      <c r="B48" s="168"/>
      <c r="C48" s="145" t="s">
        <v>19</v>
      </c>
      <c r="D48" s="146"/>
      <c r="E48" s="146"/>
      <c r="F48" s="146"/>
    </row>
    <row r="49" spans="1:7" ht="22.5" customHeight="1" x14ac:dyDescent="0.3">
      <c r="A49" s="49" t="s">
        <v>11</v>
      </c>
      <c r="B49" s="49" t="s">
        <v>10</v>
      </c>
      <c r="C49" s="143" t="s">
        <v>12</v>
      </c>
      <c r="D49" s="144"/>
      <c r="E49" s="169" t="s">
        <v>10</v>
      </c>
      <c r="F49" s="170"/>
    </row>
    <row r="50" spans="1:7" ht="15.75" customHeight="1" x14ac:dyDescent="0.3">
      <c r="A50" s="53"/>
      <c r="B50" s="50" t="s">
        <v>20</v>
      </c>
      <c r="C50" s="167"/>
      <c r="D50" s="167"/>
      <c r="E50" s="167" t="s">
        <v>14</v>
      </c>
      <c r="F50" s="167"/>
    </row>
    <row r="51" spans="1:7" ht="15.75" customHeight="1" x14ac:dyDescent="0.3">
      <c r="A51" s="51"/>
      <c r="B51" s="52" t="s">
        <v>21</v>
      </c>
      <c r="C51" s="166"/>
      <c r="D51" s="166"/>
      <c r="E51" s="166" t="s">
        <v>24</v>
      </c>
      <c r="F51" s="166"/>
    </row>
    <row r="52" spans="1:7" ht="15.75" customHeight="1" x14ac:dyDescent="0.3">
      <c r="A52" s="51"/>
      <c r="B52" s="52" t="s">
        <v>22</v>
      </c>
      <c r="C52" s="166"/>
      <c r="D52" s="166"/>
      <c r="E52" s="166" t="s">
        <v>15</v>
      </c>
      <c r="F52" s="166"/>
    </row>
    <row r="53" spans="1:7" ht="15.75" customHeight="1" x14ac:dyDescent="0.3">
      <c r="A53" s="51"/>
      <c r="B53" s="52" t="s">
        <v>23</v>
      </c>
      <c r="C53" s="166"/>
      <c r="D53" s="166"/>
      <c r="E53" s="166" t="s">
        <v>15</v>
      </c>
      <c r="F53" s="166"/>
    </row>
    <row r="55" spans="1:7" x14ac:dyDescent="0.3">
      <c r="A55" s="29" t="s">
        <v>105</v>
      </c>
      <c r="B55" s="54" t="s">
        <v>104</v>
      </c>
    </row>
    <row r="56" spans="1:7" ht="36" customHeight="1" x14ac:dyDescent="0.3">
      <c r="A56" s="142" t="s">
        <v>106</v>
      </c>
      <c r="B56" s="142"/>
      <c r="C56" s="142"/>
      <c r="D56" s="142"/>
      <c r="E56" s="142"/>
      <c r="F56" s="142"/>
      <c r="G56" s="142"/>
    </row>
    <row r="57" spans="1:7" x14ac:dyDescent="0.3">
      <c r="A57" s="128" t="s">
        <v>29</v>
      </c>
      <c r="B57" s="128"/>
      <c r="C57" s="128"/>
      <c r="D57" s="128"/>
      <c r="E57" s="128"/>
      <c r="F57" s="128"/>
    </row>
    <row r="58" spans="1:7" ht="15.75" x14ac:dyDescent="0.3">
      <c r="A58" s="55" t="s">
        <v>43</v>
      </c>
      <c r="B58" s="119"/>
      <c r="C58" s="119"/>
      <c r="D58" s="119"/>
      <c r="E58" s="119"/>
      <c r="F58" s="119"/>
    </row>
    <row r="59" spans="1:7" ht="15.75" x14ac:dyDescent="0.3">
      <c r="A59" s="55" t="s">
        <v>42</v>
      </c>
      <c r="B59" s="119"/>
      <c r="C59" s="119"/>
      <c r="D59" s="119"/>
      <c r="E59" s="119"/>
      <c r="F59" s="119"/>
    </row>
    <row r="60" spans="1:7" ht="15.75" x14ac:dyDescent="0.3">
      <c r="A60" s="55" t="s">
        <v>28</v>
      </c>
      <c r="B60" s="119"/>
      <c r="C60" s="119"/>
      <c r="D60" s="119"/>
      <c r="E60" s="119"/>
      <c r="F60" s="119"/>
    </row>
    <row r="61" spans="1:7" ht="15.75" x14ac:dyDescent="0.3">
      <c r="A61" s="55" t="s">
        <v>44</v>
      </c>
      <c r="B61" s="119"/>
      <c r="C61" s="119"/>
      <c r="D61" s="119"/>
      <c r="E61" s="119"/>
      <c r="F61" s="119"/>
    </row>
    <row r="62" spans="1:7" x14ac:dyDescent="0.3">
      <c r="A62" s="171" t="s">
        <v>45</v>
      </c>
      <c r="B62" s="171"/>
      <c r="C62" s="171"/>
      <c r="D62" s="171"/>
      <c r="E62" s="171"/>
      <c r="F62" s="171"/>
    </row>
    <row r="63" spans="1:7" x14ac:dyDescent="0.3">
      <c r="A63" s="28" t="s">
        <v>107</v>
      </c>
    </row>
    <row r="64" spans="1:7" ht="8.25" customHeight="1" x14ac:dyDescent="0.3"/>
    <row r="65" spans="1:7" ht="35.25" customHeight="1" x14ac:dyDescent="0.3">
      <c r="A65" s="142" t="s">
        <v>108</v>
      </c>
      <c r="B65" s="142"/>
      <c r="C65" s="142"/>
      <c r="D65" s="142"/>
      <c r="E65" s="142"/>
      <c r="F65" s="142"/>
      <c r="G65" s="142"/>
    </row>
    <row r="98" spans="1:2" x14ac:dyDescent="0.3">
      <c r="A98" s="29" t="s">
        <v>109</v>
      </c>
      <c r="B98" s="54" t="s">
        <v>110</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17065 OCPPS</vt:lpstr>
      <vt:lpstr>Ejemplo de como llenar.</vt:lpstr>
      <vt:lpstr>Resumen REV DOC</vt:lpstr>
      <vt:lpstr>Resumen EVA IN SITU</vt:lpstr>
      <vt:lpstr>Resumen NC</vt:lpstr>
      <vt:lpstr>Resumen AM</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Miriam Virginia Yevara  Morales</cp:lastModifiedBy>
  <cp:lastPrinted>2026-02-13T16:07:50Z</cp:lastPrinted>
  <dcterms:created xsi:type="dcterms:W3CDTF">2023-05-31T16:51:34Z</dcterms:created>
  <dcterms:modified xsi:type="dcterms:W3CDTF">2026-03-17T01:41:45Z</dcterms:modified>
</cp:coreProperties>
</file>